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OneDrive\Escritorio\Dell\GLORIA POR CENIZAS\COMPRAS\OCTUBRE\"/>
    </mc:Choice>
  </mc:AlternateContent>
  <bookViews>
    <workbookView xWindow="0" yWindow="0" windowWidth="13584" windowHeight="5256" activeTab="3"/>
  </bookViews>
  <sheets>
    <sheet name="alimentacion" sheetId="1" r:id="rId1"/>
    <sheet name="sanitarios " sheetId="2" r:id="rId2"/>
    <sheet name="limpieza " sheetId="3" r:id="rId3"/>
    <sheet name="Resumen" sheetId="4" r:id="rId4"/>
  </sheets>
  <calcPr calcId="152511"/>
</workbook>
</file>

<file path=xl/calcChain.xml><?xml version="1.0" encoding="utf-8"?>
<calcChain xmlns="http://schemas.openxmlformats.org/spreadsheetml/2006/main">
  <c r="G12" i="4" l="1"/>
  <c r="G13" i="4"/>
  <c r="G19" i="4"/>
  <c r="F13" i="4"/>
  <c r="F19" i="4" s="1"/>
  <c r="F12" i="4"/>
  <c r="E12" i="4"/>
  <c r="E19" i="4" s="1"/>
  <c r="E13" i="4"/>
  <c r="H19" i="4"/>
  <c r="I17" i="4"/>
  <c r="I16" i="4"/>
  <c r="I15" i="4"/>
  <c r="I14" i="4"/>
  <c r="I13" i="4" l="1"/>
  <c r="I19" i="4"/>
  <c r="I12" i="4"/>
  <c r="Y75" i="1" l="1"/>
  <c r="Y74" i="1"/>
  <c r="Y59" i="1"/>
  <c r="Y60" i="1"/>
  <c r="Y61" i="1"/>
  <c r="Y62" i="1"/>
  <c r="Y63" i="1"/>
  <c r="Y64" i="1"/>
  <c r="Y65" i="1"/>
  <c r="Y66" i="1"/>
  <c r="Y67" i="1"/>
  <c r="Y68" i="1"/>
  <c r="Y69" i="1"/>
  <c r="Y70" i="1"/>
  <c r="Y50" i="1"/>
  <c r="Y51" i="1"/>
  <c r="Y52" i="1"/>
  <c r="Y53" i="1"/>
  <c r="Y54" i="1"/>
  <c r="Y55" i="1"/>
  <c r="Y56" i="1"/>
  <c r="Y57" i="1"/>
  <c r="Y58" i="1"/>
  <c r="Y49" i="1"/>
  <c r="Y48" i="1"/>
  <c r="Y37" i="1"/>
  <c r="Y38" i="1"/>
  <c r="Y39" i="1"/>
  <c r="Y40" i="1"/>
  <c r="Y41" i="1"/>
  <c r="Y42" i="1"/>
  <c r="Y43" i="1"/>
  <c r="Y44" i="1"/>
  <c r="Y45" i="1"/>
  <c r="Y46" i="1"/>
  <c r="Y47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6" i="1"/>
  <c r="R75" i="1"/>
  <c r="R74" i="1"/>
  <c r="R63" i="1"/>
  <c r="R64" i="1"/>
  <c r="R65" i="1"/>
  <c r="R66" i="1"/>
  <c r="R67" i="1"/>
  <c r="R68" i="1"/>
  <c r="R69" i="1"/>
  <c r="R70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49" i="1"/>
  <c r="R48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24" i="1"/>
  <c r="R25" i="1"/>
  <c r="R26" i="1"/>
  <c r="R27" i="1"/>
  <c r="R28" i="1"/>
  <c r="R29" i="1"/>
  <c r="R30" i="1"/>
  <c r="R31" i="1"/>
  <c r="R32" i="1"/>
  <c r="R33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6" i="1"/>
  <c r="K75" i="1"/>
  <c r="K74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6" i="1"/>
  <c r="W8" i="3"/>
  <c r="Q8" i="3"/>
  <c r="K8" i="3"/>
  <c r="E8" i="3"/>
  <c r="W7" i="3"/>
  <c r="Q7" i="3"/>
  <c r="K7" i="3"/>
  <c r="E7" i="3"/>
  <c r="W6" i="3"/>
  <c r="Q6" i="3"/>
  <c r="K6" i="3"/>
  <c r="E6" i="3"/>
  <c r="W5" i="3"/>
  <c r="W10" i="3" s="1"/>
  <c r="Q5" i="3"/>
  <c r="Q10" i="3" s="1"/>
  <c r="K5" i="3"/>
  <c r="K10" i="3" s="1"/>
  <c r="D14" i="3" s="1"/>
  <c r="E5" i="3"/>
  <c r="E10" i="3" s="1"/>
  <c r="W8" i="2"/>
  <c r="Q8" i="2"/>
  <c r="K8" i="2"/>
  <c r="E8" i="2"/>
  <c r="W7" i="2"/>
  <c r="Q7" i="2"/>
  <c r="K7" i="2"/>
  <c r="E7" i="2"/>
  <c r="W6" i="2"/>
  <c r="Q6" i="2"/>
  <c r="K6" i="2"/>
  <c r="E6" i="2"/>
  <c r="W5" i="2"/>
  <c r="W10" i="2" s="1"/>
  <c r="Q5" i="2"/>
  <c r="Q10" i="2" s="1"/>
  <c r="K5" i="2"/>
  <c r="E5" i="2"/>
  <c r="W4" i="2"/>
  <c r="Q4" i="2"/>
  <c r="K4" i="2"/>
  <c r="K10" i="2" s="1"/>
  <c r="E4" i="2"/>
  <c r="E10" i="2" s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79" i="1" s="1"/>
  <c r="Z75" i="1" l="1"/>
  <c r="L75" i="1"/>
  <c r="L43" i="1"/>
  <c r="S75" i="1"/>
  <c r="L20" i="1"/>
  <c r="K78" i="1"/>
  <c r="S47" i="1"/>
  <c r="R78" i="1"/>
  <c r="Y78" i="1"/>
  <c r="Z47" i="1"/>
  <c r="L70" i="1"/>
  <c r="D15" i="2"/>
  <c r="D16" i="2" s="1"/>
  <c r="D85" i="1" l="1"/>
</calcChain>
</file>

<file path=xl/sharedStrings.xml><?xml version="1.0" encoding="utf-8"?>
<sst xmlns="http://schemas.openxmlformats.org/spreadsheetml/2006/main" count="417" uniqueCount="124">
  <si>
    <t>SEDE DE MONJAS , JALAPA</t>
  </si>
  <si>
    <t>SEDE DE COMALAPA CHIMALTENANGO</t>
  </si>
  <si>
    <t xml:space="preserve">SEDE DE DOLORES PETEN </t>
  </si>
  <si>
    <t>Compras Generales</t>
  </si>
  <si>
    <t>CANTIDAD</t>
  </si>
  <si>
    <t>DESCRIPCION</t>
  </si>
  <si>
    <t>P UNITARIO</t>
  </si>
  <si>
    <t>P TOTAL</t>
  </si>
  <si>
    <t>Gas propano  de 25 libras</t>
  </si>
  <si>
    <t xml:space="preserve">numero 1 </t>
  </si>
  <si>
    <t>Leche entera en polvo de 2200 g</t>
  </si>
  <si>
    <t>Leche descremada en polvo de 1500 g</t>
  </si>
  <si>
    <t>Café Instantaneo Soluble de 300g</t>
  </si>
  <si>
    <t>Café molido y tostado 350g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</si>
  <si>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</si>
  <si>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</si>
  <si>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</si>
  <si>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</si>
  <si>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</si>
  <si>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</si>
  <si>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</si>
  <si>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Margarina reducida en grasa 400g</t>
  </si>
  <si>
    <t>Harina de trigo 5 libras</t>
  </si>
  <si>
    <t>Harina de Maiz Nixtamalizado 2000 g</t>
  </si>
  <si>
    <t>TOTAL</t>
  </si>
  <si>
    <t>Fecula de maiz 380g</t>
  </si>
  <si>
    <t>Azucar morena presentación de 2000 g</t>
  </si>
  <si>
    <t>numero 2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</si>
  <si>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</si>
  <si>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</si>
  <si>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</si>
  <si>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</si>
  <si>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</si>
  <si>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</si>
  <si>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</si>
  <si>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>Libra de pollo cuadril y pierna</t>
  </si>
  <si>
    <t>Libra de Carne De Res Camote</t>
  </si>
  <si>
    <t>Libra de Carne De Res Falda</t>
  </si>
  <si>
    <t>Azucar morena presentación de 4500 g</t>
  </si>
  <si>
    <t>Carne De Res Bolovique</t>
  </si>
  <si>
    <t>Carne Molida Magra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</si>
  <si>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</si>
  <si>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</si>
  <si>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</si>
  <si>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</si>
  <si>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</si>
  <si>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</si>
  <si>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</si>
  <si>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</si>
  <si>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</si>
  <si>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</si>
  <si>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 xml:space="preserve">numero 3 </t>
  </si>
  <si>
    <t>Libra de frijol Blanco</t>
  </si>
  <si>
    <t>Libra de frijol Rojo</t>
  </si>
  <si>
    <t>Salsa Inglesa 355 ml</t>
  </si>
  <si>
    <t>Atún lomo en trocitos enlatado 140g</t>
  </si>
  <si>
    <t xml:space="preserve">numero 2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</si>
  <si>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</si>
  <si>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</si>
  <si>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</si>
  <si>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</si>
  <si>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</si>
  <si>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</si>
  <si>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</si>
  <si>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</si>
  <si>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</si>
  <si>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>Libra Jamon de pavo</t>
  </si>
  <si>
    <t>Salchichas de pollo 460g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</si>
  <si>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</si>
  <si>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</si>
  <si>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</si>
  <si>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</si>
  <si>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</si>
  <si>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</si>
  <si>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</si>
  <si>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</si>
  <si>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</si>
  <si>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</si>
  <si>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</si>
  <si>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</si>
  <si>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Complemento alimenticio de proteinas y minerales sabor vainilla 850g</t>
  </si>
  <si>
    <t>Complemento alimenticio de proteinas y minerales sabor fresa 850g</t>
  </si>
  <si>
    <t>Complemento alimenticio de proteinas y minerales sabor fresa 220ml</t>
  </si>
  <si>
    <t xml:space="preserve">numero 4 </t>
  </si>
  <si>
    <t>Complemento alimenticio de proteinas y minerales sabor vainilla 220ml</t>
  </si>
  <si>
    <t>Complemento alimenticio de proteinas y minerales sabor fresa banano 850g</t>
  </si>
  <si>
    <t>Complemento alimenticio de proteinas y minerales sabor chocolate 850g</t>
  </si>
  <si>
    <t>SEDE DE MONJAS JALAPA</t>
  </si>
  <si>
    <t>SEDE DE COMALAPA</t>
  </si>
  <si>
    <t>SEDE DE DOLORES</t>
  </si>
  <si>
    <t xml:space="preserve">COMPRAS GENERALES </t>
  </si>
  <si>
    <t>numero 1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</si>
  <si>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</si>
  <si>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</si>
  <si>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</si>
  <si>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</si>
  <si>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</si>
  <si>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 xml:space="preserve">total presupuestado baja cuantia </t>
  </si>
  <si>
    <t>COMPRA GENERAL</t>
  </si>
  <si>
    <t xml:space="preserve">SEDE DE MONJAS </t>
  </si>
  <si>
    <t xml:space="preserve">SEDE DE COMALAPA </t>
  </si>
  <si>
    <t xml:space="preserve">SEDE DE DOLORES </t>
  </si>
  <si>
    <t xml:space="preserve">nunero 1 </t>
  </si>
  <si>
    <t>jabón en polvo 10Kg</t>
  </si>
  <si>
    <t>Jabón en Bola 3 pack 375g c/u</t>
  </si>
  <si>
    <t>Jabón natural en Bola 3 pack 300g c/u</t>
  </si>
  <si>
    <t>Lavaplatos Limon 1000 gramos</t>
  </si>
  <si>
    <t>total presupuestado</t>
  </si>
  <si>
    <t>Asociación Gloria por Cenizas</t>
  </si>
  <si>
    <t>Cuentas por Pagar</t>
  </si>
  <si>
    <t>Cantidades Expresadas en Q.</t>
  </si>
  <si>
    <t>No.</t>
  </si>
  <si>
    <t>PROVEEDOR</t>
  </si>
  <si>
    <t>ALIMENTACION</t>
  </si>
  <si>
    <t>UTILES DE LIMPIEZA</t>
  </si>
  <si>
    <t>PRODUCTOS SANITARIOS</t>
  </si>
  <si>
    <t>PRODUCTOS MEDICINALES</t>
  </si>
  <si>
    <t>TOTAL POR PROVEEDOR</t>
  </si>
  <si>
    <t>ABARROTERIA AVALOS</t>
  </si>
  <si>
    <t>ALIMENTOS LUCERITO</t>
  </si>
  <si>
    <t>FARMACIA HIDALGO</t>
  </si>
  <si>
    <t>TOTAL POR RUBRO</t>
  </si>
  <si>
    <t>Total a Abril</t>
  </si>
  <si>
    <t>Mes de Octubre,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</si>
</sst>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[$Q]#,##0.00"/>
    <numFmt numFmtId="165" formatCode="&quot;Q&quot;#,##0.00"/>
    <numFmt numFmtId="166" formatCode="[$Q-486]#,##0.00"/>
  </numFmts>
  <fonts count="2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4"/>
      <color rgb="FF000000"/>
      <name val="Arial"/>
    </font>
    <font>
      <b/>
      <sz val="13"/>
      <color rgb="FF000000"/>
      <name val="Arial"/>
    </font>
    <font>
      <b/>
      <sz val="15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b/>
      <sz val="13"/>
      <color theme="1"/>
      <name val="Arial"/>
      <scheme val="minor"/>
    </font>
    <font>
      <b/>
      <sz val="11"/>
      <color theme="1"/>
      <name val="Arial"/>
      <scheme val="minor"/>
    </font>
    <font>
      <sz val="10"/>
      <color rgb="FF000000"/>
      <name val="Arial"/>
      <scheme val="minor"/>
    </font>
    <font>
      <b/>
      <sz val="11"/>
      <color rgb="FF000000"/>
      <name val="Arial"/>
    </font>
    <font>
      <b/>
      <sz val="12"/>
      <color rgb="FF000000"/>
      <name val="Arial"/>
    </font>
    <font>
      <b/>
      <sz val="14"/>
      <color theme="1"/>
      <name val="Arial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</fills>
  <borders count="2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4"/>
  </cellStyleXfs>
  <cellXfs count="108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/>
    <xf numFmtId="0" fontId="6" fillId="5" borderId="0" xfId="0" applyFont="1" applyFill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164" fontId="7" fillId="0" borderId="5" xfId="0" applyNumberFormat="1" applyFont="1" applyBorder="1"/>
    <xf numFmtId="165" fontId="7" fillId="0" borderId="0" xfId="0" applyNumberFormat="1" applyFont="1"/>
    <xf numFmtId="0" fontId="8" fillId="6" borderId="1" xfId="0" applyFont="1" applyFill="1" applyBorder="1" applyAlignment="1"/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/>
    <xf numFmtId="164" fontId="7" fillId="5" borderId="8" xfId="0" applyNumberFormat="1" applyFont="1" applyFill="1" applyBorder="1"/>
    <xf numFmtId="164" fontId="7" fillId="5" borderId="9" xfId="0" applyNumberFormat="1" applyFont="1" applyFill="1" applyBorder="1" applyAlignment="1"/>
    <xf numFmtId="0" fontId="9" fillId="5" borderId="0" xfId="0" applyFont="1" applyFill="1"/>
    <xf numFmtId="164" fontId="7" fillId="5" borderId="9" xfId="0" applyNumberFormat="1" applyFont="1" applyFill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164" fontId="7" fillId="0" borderId="8" xfId="0" applyNumberFormat="1" applyFont="1" applyBorder="1"/>
    <xf numFmtId="164" fontId="7" fillId="0" borderId="9" xfId="0" applyNumberFormat="1" applyFont="1" applyBorder="1"/>
    <xf numFmtId="164" fontId="7" fillId="0" borderId="0" xfId="0" applyNumberFormat="1" applyFont="1"/>
    <xf numFmtId="0" fontId="7" fillId="5" borderId="10" xfId="0" applyFont="1" applyFill="1" applyBorder="1" applyAlignment="1">
      <alignment horizontal="center"/>
    </xf>
    <xf numFmtId="0" fontId="7" fillId="5" borderId="5" xfId="0" applyFont="1" applyFill="1" applyBorder="1"/>
    <xf numFmtId="164" fontId="7" fillId="5" borderId="5" xfId="0" applyNumberFormat="1" applyFont="1" applyFill="1" applyBorder="1"/>
    <xf numFmtId="164" fontId="7" fillId="5" borderId="11" xfId="0" applyNumberFormat="1" applyFont="1" applyFill="1" applyBorder="1"/>
    <xf numFmtId="0" fontId="7" fillId="0" borderId="10" xfId="0" applyFont="1" applyBorder="1" applyAlignment="1">
      <alignment horizontal="center"/>
    </xf>
    <xf numFmtId="164" fontId="7" fillId="0" borderId="11" xfId="0" applyNumberFormat="1" applyFont="1" applyBorder="1"/>
    <xf numFmtId="0" fontId="7" fillId="5" borderId="10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5" borderId="0" xfId="0" applyFont="1" applyFill="1" applyAlignment="1"/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/>
    <xf numFmtId="164" fontId="7" fillId="5" borderId="13" xfId="0" applyNumberFormat="1" applyFont="1" applyFill="1" applyBorder="1"/>
    <xf numFmtId="164" fontId="7" fillId="5" borderId="14" xfId="0" applyNumberFormat="1" applyFont="1" applyFill="1" applyBorder="1"/>
    <xf numFmtId="0" fontId="10" fillId="6" borderId="1" xfId="0" applyFont="1" applyFill="1" applyBorder="1" applyAlignment="1"/>
    <xf numFmtId="0" fontId="7" fillId="5" borderId="7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5" borderId="0" xfId="0" applyFont="1" applyFill="1" applyAlignment="1"/>
    <xf numFmtId="0" fontId="9" fillId="5" borderId="0" xfId="0" applyFont="1" applyFill="1" applyAlignment="1"/>
    <xf numFmtId="164" fontId="7" fillId="0" borderId="0" xfId="0" applyNumberFormat="1" applyFont="1" applyAlignment="1"/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164" fontId="7" fillId="0" borderId="13" xfId="0" applyNumberFormat="1" applyFont="1" applyBorder="1"/>
    <xf numFmtId="164" fontId="7" fillId="0" borderId="14" xfId="0" applyNumberFormat="1" applyFont="1" applyBorder="1"/>
    <xf numFmtId="0" fontId="10" fillId="6" borderId="0" xfId="0" applyFont="1" applyFill="1" applyAlignment="1"/>
    <xf numFmtId="0" fontId="7" fillId="0" borderId="7" xfId="0" applyFont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15" xfId="0" applyFont="1" applyFill="1" applyBorder="1"/>
    <xf numFmtId="164" fontId="7" fillId="5" borderId="15" xfId="0" applyNumberFormat="1" applyFont="1" applyFill="1" applyBorder="1"/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6" xfId="0" applyFont="1" applyFill="1" applyBorder="1"/>
    <xf numFmtId="164" fontId="7" fillId="5" borderId="6" xfId="0" applyNumberFormat="1" applyFont="1" applyFill="1" applyBorder="1"/>
    <xf numFmtId="0" fontId="7" fillId="0" borderId="16" xfId="0" applyFont="1" applyBorder="1" applyAlignment="1">
      <alignment horizontal="center"/>
    </xf>
    <xf numFmtId="0" fontId="7" fillId="0" borderId="0" xfId="0" applyFont="1"/>
    <xf numFmtId="164" fontId="7" fillId="0" borderId="17" xfId="0" applyNumberFormat="1" applyFont="1" applyBorder="1"/>
    <xf numFmtId="164" fontId="7" fillId="5" borderId="5" xfId="0" applyNumberFormat="1" applyFont="1" applyFill="1" applyBorder="1" applyAlignment="1"/>
    <xf numFmtId="164" fontId="7" fillId="0" borderId="5" xfId="0" applyNumberFormat="1" applyFont="1" applyBorder="1" applyAlignment="1"/>
    <xf numFmtId="164" fontId="7" fillId="5" borderId="13" xfId="0" applyNumberFormat="1" applyFont="1" applyFill="1" applyBorder="1" applyAlignment="1"/>
    <xf numFmtId="164" fontId="7" fillId="0" borderId="13" xfId="0" applyNumberFormat="1" applyFont="1" applyBorder="1" applyAlignment="1"/>
    <xf numFmtId="0" fontId="7" fillId="0" borderId="15" xfId="0" applyFont="1" applyBorder="1" applyAlignment="1">
      <alignment horizontal="center"/>
    </xf>
    <xf numFmtId="0" fontId="7" fillId="0" borderId="15" xfId="0" applyFont="1" applyBorder="1"/>
    <xf numFmtId="164" fontId="7" fillId="0" borderId="15" xfId="0" applyNumberFormat="1" applyFont="1" applyBorder="1"/>
    <xf numFmtId="166" fontId="7" fillId="0" borderId="0" xfId="0" applyNumberFormat="1" applyFont="1"/>
    <xf numFmtId="164" fontId="9" fillId="0" borderId="0" xfId="0" applyNumberFormat="1" applyFont="1"/>
    <xf numFmtId="0" fontId="13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4" borderId="5" xfId="0" applyFont="1" applyFill="1" applyBorder="1"/>
    <xf numFmtId="0" fontId="7" fillId="4" borderId="5" xfId="0" applyFont="1" applyFill="1" applyBorder="1" applyAlignment="1">
      <alignment horizontal="center"/>
    </xf>
    <xf numFmtId="0" fontId="15" fillId="6" borderId="0" xfId="0" applyFont="1" applyFill="1" applyAlignment="1"/>
    <xf numFmtId="164" fontId="7" fillId="0" borderId="5" xfId="0" applyNumberFormat="1" applyFont="1" applyBorder="1" applyAlignment="1">
      <alignment horizontal="right"/>
    </xf>
    <xf numFmtId="0" fontId="8" fillId="6" borderId="0" xfId="0" applyFont="1" applyFill="1" applyAlignment="1"/>
    <xf numFmtId="0" fontId="7" fillId="0" borderId="5" xfId="0" applyFont="1" applyBorder="1" applyAlignment="1">
      <alignment horizontal="right"/>
    </xf>
    <xf numFmtId="0" fontId="3" fillId="7" borderId="1" xfId="0" applyFont="1" applyFill="1" applyBorder="1"/>
    <xf numFmtId="0" fontId="14" fillId="7" borderId="1" xfId="0" applyFont="1" applyFill="1" applyBorder="1"/>
    <xf numFmtId="0" fontId="7" fillId="0" borderId="18" xfId="0" applyFont="1" applyBorder="1"/>
    <xf numFmtId="0" fontId="7" fillId="0" borderId="19" xfId="0" applyFont="1" applyBorder="1"/>
    <xf numFmtId="0" fontId="1" fillId="0" borderId="4" xfId="1"/>
    <xf numFmtId="0" fontId="17" fillId="0" borderId="4" xfId="1" applyFont="1"/>
    <xf numFmtId="0" fontId="18" fillId="0" borderId="4" xfId="1" applyFont="1"/>
    <xf numFmtId="0" fontId="1" fillId="0" borderId="4" xfId="1" applyAlignment="1">
      <alignment vertical="center"/>
    </xf>
    <xf numFmtId="0" fontId="1" fillId="0" borderId="19" xfId="1" applyBorder="1"/>
    <xf numFmtId="44" fontId="1" fillId="0" borderId="19" xfId="1" applyNumberFormat="1" applyBorder="1"/>
    <xf numFmtId="4" fontId="1" fillId="0" borderId="4" xfId="1" applyNumberFormat="1"/>
    <xf numFmtId="3" fontId="1" fillId="0" borderId="19" xfId="1" applyNumberFormat="1" applyBorder="1" applyAlignment="1">
      <alignment horizontal="center"/>
    </xf>
    <xf numFmtId="4" fontId="1" fillId="0" borderId="19" xfId="1" applyNumberFormat="1" applyBorder="1"/>
    <xf numFmtId="44" fontId="1" fillId="8" borderId="19" xfId="1" applyNumberFormat="1" applyFill="1" applyBorder="1"/>
    <xf numFmtId="44" fontId="16" fillId="0" borderId="19" xfId="1" applyNumberFormat="1" applyFont="1" applyBorder="1"/>
    <xf numFmtId="44" fontId="1" fillId="0" borderId="4" xfId="1" applyNumberFormat="1"/>
    <xf numFmtId="4" fontId="16" fillId="0" borderId="19" xfId="1" applyNumberFormat="1" applyFont="1" applyBorder="1"/>
    <xf numFmtId="44" fontId="17" fillId="0" borderId="19" xfId="1" applyNumberFormat="1" applyFont="1" applyBorder="1"/>
    <xf numFmtId="0" fontId="16" fillId="9" borderId="19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4" xfId="1" applyAlignment="1">
      <alignment horizontal="center"/>
    </xf>
    <xf numFmtId="4" fontId="19" fillId="0" borderId="20" xfId="1" applyNumberFormat="1" applyFont="1" applyBorder="1" applyAlignment="1">
      <alignment horizontal="center" vertical="center"/>
    </xf>
    <xf numFmtId="4" fontId="19" fillId="0" borderId="21" xfId="1" applyNumberFormat="1" applyFont="1" applyBorder="1" applyAlignment="1">
      <alignment horizontal="center" vertical="center"/>
    </xf>
    <xf numFmtId="4" fontId="19" fillId="0" borderId="22" xfId="1" applyNumberFormat="1" applyFont="1" applyBorder="1" applyAlignment="1">
      <alignment horizontal="center" vertical="center"/>
    </xf>
    <xf numFmtId="164" fontId="7" fillId="10" borderId="5" xfId="0" applyNumberFormat="1" applyFont="1" applyFill="1" applyBorder="1"/>
    <xf numFmtId="164" fontId="12" fillId="11" borderId="1" xfId="0" applyNumberFormat="1" applyFont="1" applyFill="1" applyBorder="1"/>
    <xf numFmtId="164" fontId="9" fillId="11" borderId="1" xfId="0" applyNumberFormat="1" applyFont="1" applyFill="1" applyBorder="1"/>
    <xf numFmtId="164" fontId="7" fillId="11" borderId="1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84773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="" xmlns:a16="http://schemas.microsoft.com/office/drawing/2014/main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904057" cy="740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AB1000"/>
  <sheetViews>
    <sheetView topLeftCell="Q64" workbookViewId="0">
      <selection activeCell="L43" sqref="L43"/>
    </sheetView>
  </sheetViews>
  <sheetFormatPr baseColWidth="10" defaultColWidth="12.6640625" defaultRowHeight="15" customHeight="1" x14ac:dyDescent="0.25"/>
  <cols>
    <col min="1" max="2" width="12.6640625" customWidth="1"/>
    <col min="3" max="3" width="57.88671875" customWidth="1"/>
    <col min="4" max="6" width="12.6640625" customWidth="1"/>
    <col min="9" max="9" width="57.77734375" customWidth="1"/>
    <col min="16" max="16" width="58.21875" customWidth="1"/>
    <col min="23" max="23" width="58.6640625" customWidth="1"/>
  </cols>
  <sheetData>
    <row r="2" spans="2:28" ht="19.2" x14ac:dyDescent="0.35">
      <c r="I2" s="1" t="s">
        <v>0</v>
      </c>
      <c r="P2" s="2" t="s">
        <v>1</v>
      </c>
      <c r="W2" s="3" t="s">
        <v>2</v>
      </c>
    </row>
    <row r="3" spans="2:28" ht="15.75" customHeight="1" x14ac:dyDescent="0.3">
      <c r="B3" s="97" t="s">
        <v>3</v>
      </c>
      <c r="C3" s="98"/>
      <c r="D3" s="98"/>
      <c r="E3" s="99"/>
    </row>
    <row r="4" spans="2:28" ht="13.2" x14ac:dyDescent="0.25">
      <c r="B4" s="4" t="s">
        <v>4</v>
      </c>
      <c r="C4" s="4" t="s">
        <v>5</v>
      </c>
      <c r="D4" s="4" t="s">
        <v>6</v>
      </c>
      <c r="E4" s="4" t="s">
        <v>7</v>
      </c>
      <c r="H4" s="5" t="s">
        <v>4</v>
      </c>
      <c r="I4" s="5" t="s">
        <v>5</v>
      </c>
      <c r="J4" s="5" t="s">
        <v>6</v>
      </c>
      <c r="K4" s="5" t="s">
        <v>7</v>
      </c>
      <c r="O4" s="5" t="s">
        <v>4</v>
      </c>
      <c r="P4" s="5" t="s">
        <v>5</v>
      </c>
      <c r="Q4" s="5" t="s">
        <v>6</v>
      </c>
      <c r="R4" s="5" t="s">
        <v>7</v>
      </c>
      <c r="V4" s="5" t="s">
        <v>4</v>
      </c>
      <c r="W4" s="5" t="s">
        <v>5</v>
      </c>
      <c r="X4" s="5" t="s">
        <v>6</v>
      </c>
      <c r="Y4" s="5" t="s">
        <v>7</v>
      </c>
      <c r="Z4" s="6"/>
      <c r="AA4" s="6"/>
      <c r="AB4" s="6"/>
    </row>
    <row r="5" spans="2:28" ht="15.6" x14ac:dyDescent="0.3">
      <c r="B5" s="7">
        <v>0</v>
      </c>
      <c r="C5" s="8" t="s">
        <v>8</v>
      </c>
      <c r="D5" s="9">
        <v>135</v>
      </c>
      <c r="E5" s="9">
        <f t="shared" ref="E5:E77" si="0">+B5*D5</f>
        <v>0</v>
      </c>
      <c r="F5" s="10"/>
      <c r="G5" s="11" t="s">
        <v>9</v>
      </c>
      <c r="H5" s="12"/>
      <c r="I5" s="13"/>
      <c r="J5" s="14"/>
      <c r="K5" s="15">
        <v>0</v>
      </c>
      <c r="L5" s="16"/>
      <c r="O5" s="12"/>
      <c r="P5" s="13"/>
      <c r="Q5" s="14"/>
      <c r="R5" s="17"/>
      <c r="S5" s="16"/>
      <c r="T5" s="16"/>
      <c r="U5" s="11" t="s">
        <v>9</v>
      </c>
      <c r="V5" s="18"/>
      <c r="W5" s="19"/>
      <c r="X5" s="20"/>
      <c r="Y5" s="21"/>
      <c r="Z5" s="22"/>
      <c r="AA5" s="22"/>
      <c r="AB5" s="22"/>
    </row>
    <row r="6" spans="2:28" ht="15.6" x14ac:dyDescent="0.3">
      <c r="B6" s="7">
        <v>40</v>
      </c>
      <c r="C6" s="8" t="s">
        <v>10</v>
      </c>
      <c r="D6" s="9">
        <v>150</v>
      </c>
      <c r="E6" s="9">
        <f t="shared" si="0"/>
        <v>6000</v>
      </c>
      <c r="F6" s="10"/>
      <c r="H6" s="23">
        <v>20</v>
      </c>
      <c r="I6" s="24" t="s">
        <v>10</v>
      </c>
      <c r="J6" s="25">
        <v>150</v>
      </c>
      <c r="K6" s="26">
        <f>+J6*H6</f>
        <v>3000</v>
      </c>
      <c r="L6" s="16"/>
      <c r="N6" s="11" t="s">
        <v>9</v>
      </c>
      <c r="O6" s="23">
        <v>10</v>
      </c>
      <c r="P6" s="24" t="s">
        <v>10</v>
      </c>
      <c r="Q6" s="25">
        <v>150</v>
      </c>
      <c r="R6" s="26">
        <f>+O6*Q6</f>
        <v>1500</v>
      </c>
      <c r="S6" s="16"/>
      <c r="T6" s="16"/>
      <c r="V6" s="27">
        <v>10</v>
      </c>
      <c r="W6" s="8" t="s">
        <v>10</v>
      </c>
      <c r="X6" s="9">
        <v>150</v>
      </c>
      <c r="Y6" s="28">
        <f>+V6*X6</f>
        <v>1500</v>
      </c>
      <c r="Z6" s="22"/>
      <c r="AA6" s="22"/>
      <c r="AB6" s="22"/>
    </row>
    <row r="7" spans="2:28" ht="13.2" x14ac:dyDescent="0.25">
      <c r="B7" s="7">
        <v>48</v>
      </c>
      <c r="C7" s="8" t="s">
        <v>11</v>
      </c>
      <c r="D7" s="9">
        <v>129</v>
      </c>
      <c r="E7" s="9">
        <f t="shared" si="0"/>
        <v>6192</v>
      </c>
      <c r="F7" s="10"/>
      <c r="H7" s="29">
        <v>24</v>
      </c>
      <c r="I7" s="24" t="s">
        <v>11</v>
      </c>
      <c r="J7" s="25">
        <v>129</v>
      </c>
      <c r="K7" s="26">
        <f t="shared" ref="K7:K70" si="1">+J7*H7</f>
        <v>3096</v>
      </c>
      <c r="L7" s="16"/>
      <c r="O7" s="29">
        <v>12</v>
      </c>
      <c r="P7" s="24" t="s">
        <v>11</v>
      </c>
      <c r="Q7" s="25">
        <v>129</v>
      </c>
      <c r="R7" s="26">
        <f t="shared" ref="R7:R47" si="2">+O7*Q7</f>
        <v>1548</v>
      </c>
      <c r="S7" s="16"/>
      <c r="T7" s="16"/>
      <c r="V7" s="27">
        <v>12</v>
      </c>
      <c r="W7" s="8" t="s">
        <v>11</v>
      </c>
      <c r="X7" s="9">
        <v>129</v>
      </c>
      <c r="Y7" s="28">
        <f t="shared" ref="Y7:Y47" si="3">+V7*X7</f>
        <v>1548</v>
      </c>
      <c r="Z7" s="22"/>
      <c r="AA7" s="22"/>
      <c r="AB7" s="22"/>
    </row>
    <row r="8" spans="2:28" ht="13.2" x14ac:dyDescent="0.25">
      <c r="B8" s="30">
        <v>50</v>
      </c>
      <c r="C8" s="8" t="s">
        <v>12</v>
      </c>
      <c r="D8" s="9">
        <v>60</v>
      </c>
      <c r="E8" s="9">
        <f t="shared" si="0"/>
        <v>3000</v>
      </c>
      <c r="F8" s="10"/>
      <c r="H8" s="23">
        <v>25</v>
      </c>
      <c r="I8" s="24" t="s">
        <v>12</v>
      </c>
      <c r="J8" s="25">
        <v>60</v>
      </c>
      <c r="K8" s="26">
        <f t="shared" si="1"/>
        <v>1500</v>
      </c>
      <c r="L8" s="16"/>
      <c r="O8" s="23">
        <v>13</v>
      </c>
      <c r="P8" s="24" t="s">
        <v>12</v>
      </c>
      <c r="Q8" s="25">
        <v>60</v>
      </c>
      <c r="R8" s="26">
        <f t="shared" si="2"/>
        <v>780</v>
      </c>
      <c r="S8" s="16"/>
      <c r="T8" s="16"/>
      <c r="V8" s="27">
        <v>12</v>
      </c>
      <c r="W8" s="8" t="s">
        <v>12</v>
      </c>
      <c r="X8" s="9">
        <v>60</v>
      </c>
      <c r="Y8" s="28">
        <f t="shared" si="3"/>
        <v>720</v>
      </c>
      <c r="Z8" s="22"/>
      <c r="AA8" s="22"/>
      <c r="AB8" s="22"/>
    </row>
    <row r="9" spans="2:28" ht="13.2" x14ac:dyDescent="0.25">
      <c r="B9" s="7">
        <v>60</v>
      </c>
      <c r="C9" s="8" t="s">
        <v>13</v>
      </c>
      <c r="D9" s="9">
        <v>28</v>
      </c>
      <c r="E9" s="9">
        <f t="shared" si="0"/>
        <v>1680</v>
      </c>
      <c r="F9" s="10"/>
      <c r="H9" s="23">
        <v>30</v>
      </c>
      <c r="I9" s="24" t="s">
        <v>13</v>
      </c>
      <c r="J9" s="25">
        <v>28</v>
      </c>
      <c r="K9" s="26">
        <f t="shared" si="1"/>
        <v>840</v>
      </c>
      <c r="L9" s="16"/>
      <c r="O9" s="23">
        <v>15</v>
      </c>
      <c r="P9" s="24" t="s">
        <v>13</v>
      </c>
      <c r="Q9" s="25">
        <v>28</v>
      </c>
      <c r="R9" s="26">
        <f t="shared" si="2"/>
        <v>420</v>
      </c>
      <c r="S9" s="16"/>
      <c r="T9" s="16"/>
      <c r="V9" s="27">
        <v>15</v>
      </c>
      <c r="W9" s="8" t="s">
        <v>13</v>
      </c>
      <c r="X9" s="9">
        <v>28</v>
      </c>
      <c r="Y9" s="28">
        <f t="shared" si="3"/>
        <v>420</v>
      </c>
      <c r="Z9" s="22"/>
      <c r="AA9" s="22"/>
      <c r="AB9" s="22"/>
    </row>
    <row r="10" spans="2:28" ht="13.2" x14ac:dyDescent="0.25">
      <c r="B10" s="7">
        <v>230</v>
      </c>
      <c r="C10" s="8" t="s">
        <v>14</v>
      </c>
      <c r="D10" s="9">
        <v>7.55</v>
      </c>
      <c r="E10" s="9">
        <f t="shared" si="0"/>
        <v>1736.5</v>
      </c>
      <c r="F10" s="10"/>
      <c r="H10" s="29">
        <v>115</v>
      </c>
      <c r="I10" s="24" t="s">
        <v>14</v>
      </c>
      <c r="J10" s="25">
        <v>7.55</v>
      </c>
      <c r="K10" s="26">
        <f t="shared" si="1"/>
        <v>868.25</v>
      </c>
      <c r="L10" s="16"/>
      <c r="O10" s="29">
        <v>58</v>
      </c>
      <c r="P10" s="24" t="s">
        <v>14</v>
      </c>
      <c r="Q10" s="25">
        <v>7.55</v>
      </c>
      <c r="R10" s="26">
        <f t="shared" si="2"/>
        <v>437.9</v>
      </c>
      <c r="S10" s="16"/>
      <c r="T10" s="16"/>
      <c r="V10" s="27">
        <v>57</v>
      </c>
      <c r="W10" s="8" t="s">
        <v>14</v>
      </c>
      <c r="X10" s="9">
        <v>7.55</v>
      </c>
      <c r="Y10" s="28">
        <f t="shared" si="3"/>
        <v>430.34999999999997</v>
      </c>
      <c r="Z10" s="22"/>
      <c r="AA10" s="22"/>
      <c r="AB10" s="22"/>
    </row>
    <row r="11" spans="2:28" ht="13.2" x14ac:dyDescent="0.25">
      <c r="B11" s="7">
        <v>300</v>
      </c>
      <c r="C11" s="8" t="s">
        <v>15</v>
      </c>
      <c r="D11" s="9">
        <v>12.6</v>
      </c>
      <c r="E11" s="9">
        <f t="shared" si="0"/>
        <v>3780</v>
      </c>
      <c r="F11" s="10"/>
      <c r="H11" s="23">
        <v>150</v>
      </c>
      <c r="I11" s="24" t="s">
        <v>15</v>
      </c>
      <c r="J11" s="25">
        <v>12.6</v>
      </c>
      <c r="K11" s="26">
        <f t="shared" si="1"/>
        <v>1890</v>
      </c>
      <c r="L11" s="16"/>
      <c r="O11" s="23">
        <v>75</v>
      </c>
      <c r="P11" s="24" t="s">
        <v>15</v>
      </c>
      <c r="Q11" s="25">
        <v>12.6</v>
      </c>
      <c r="R11" s="26">
        <f t="shared" si="2"/>
        <v>945</v>
      </c>
      <c r="S11" s="16"/>
      <c r="T11" s="16"/>
      <c r="V11" s="27">
        <v>75</v>
      </c>
      <c r="W11" s="8" t="s">
        <v>15</v>
      </c>
      <c r="X11" s="9">
        <v>12.6</v>
      </c>
      <c r="Y11" s="28">
        <f t="shared" si="3"/>
        <v>945</v>
      </c>
      <c r="Z11" s="22"/>
      <c r="AA11" s="22"/>
      <c r="AB11" s="22"/>
    </row>
    <row r="12" spans="2:28" ht="13.2" x14ac:dyDescent="0.25">
      <c r="B12" s="7">
        <v>280</v>
      </c>
      <c r="C12" s="8" t="s">
        <v>16</v>
      </c>
      <c r="D12" s="9">
        <v>7.8</v>
      </c>
      <c r="E12" s="9">
        <f t="shared" si="0"/>
        <v>2184</v>
      </c>
      <c r="F12" s="10"/>
      <c r="H12" s="29">
        <v>140</v>
      </c>
      <c r="I12" s="24" t="s">
        <v>16</v>
      </c>
      <c r="J12" s="25">
        <v>7.8</v>
      </c>
      <c r="K12" s="26">
        <f t="shared" si="1"/>
        <v>1092</v>
      </c>
      <c r="L12" s="16"/>
      <c r="O12" s="29">
        <v>70</v>
      </c>
      <c r="P12" s="24" t="s">
        <v>16</v>
      </c>
      <c r="Q12" s="25">
        <v>7.8</v>
      </c>
      <c r="R12" s="26">
        <f t="shared" si="2"/>
        <v>546</v>
      </c>
      <c r="S12" s="16"/>
      <c r="T12" s="16"/>
      <c r="V12" s="27">
        <v>70</v>
      </c>
      <c r="W12" s="8" t="s">
        <v>16</v>
      </c>
      <c r="X12" s="9">
        <v>7.8</v>
      </c>
      <c r="Y12" s="28">
        <f t="shared" si="3"/>
        <v>546</v>
      </c>
      <c r="Z12" s="22"/>
      <c r="AA12" s="22"/>
      <c r="AB12" s="22"/>
    </row>
    <row r="13" spans="2:28" ht="13.2" x14ac:dyDescent="0.25">
      <c r="B13" s="7">
        <v>110</v>
      </c>
      <c r="C13" s="8" t="s">
        <v>17</v>
      </c>
      <c r="D13" s="9">
        <v>20.45</v>
      </c>
      <c r="E13" s="9">
        <f t="shared" si="0"/>
        <v>2249.5</v>
      </c>
      <c r="F13" s="10"/>
      <c r="H13" s="29">
        <v>55</v>
      </c>
      <c r="I13" s="24" t="s">
        <v>17</v>
      </c>
      <c r="J13" s="25">
        <v>20.45</v>
      </c>
      <c r="K13" s="26">
        <f t="shared" si="1"/>
        <v>1124.75</v>
      </c>
      <c r="L13" s="16"/>
      <c r="O13" s="29">
        <v>28</v>
      </c>
      <c r="P13" s="24" t="s">
        <v>17</v>
      </c>
      <c r="Q13" s="25">
        <v>20.45</v>
      </c>
      <c r="R13" s="26">
        <f t="shared" si="2"/>
        <v>572.6</v>
      </c>
      <c r="S13" s="16"/>
      <c r="T13" s="16"/>
      <c r="V13" s="27">
        <v>27</v>
      </c>
      <c r="W13" s="8" t="s">
        <v>17</v>
      </c>
      <c r="X13" s="9">
        <v>20.45</v>
      </c>
      <c r="Y13" s="28">
        <f t="shared" si="3"/>
        <v>552.15</v>
      </c>
      <c r="Z13" s="22"/>
      <c r="AA13" s="22"/>
      <c r="AB13" s="22"/>
    </row>
    <row r="14" spans="2:28" ht="13.2" x14ac:dyDescent="0.25">
      <c r="B14" s="7">
        <v>76</v>
      </c>
      <c r="C14" s="8" t="s">
        <v>18</v>
      </c>
      <c r="D14" s="9">
        <v>18.5</v>
      </c>
      <c r="E14" s="9">
        <f t="shared" si="0"/>
        <v>1406</v>
      </c>
      <c r="F14" s="10"/>
      <c r="H14" s="23">
        <v>38</v>
      </c>
      <c r="I14" s="24" t="s">
        <v>18</v>
      </c>
      <c r="J14" s="25">
        <v>18.5</v>
      </c>
      <c r="K14" s="26">
        <f t="shared" si="1"/>
        <v>703</v>
      </c>
      <c r="L14" s="16"/>
      <c r="O14" s="23">
        <v>19</v>
      </c>
      <c r="P14" s="24" t="s">
        <v>18</v>
      </c>
      <c r="Q14" s="25">
        <v>18.5</v>
      </c>
      <c r="R14" s="26">
        <f t="shared" si="2"/>
        <v>351.5</v>
      </c>
      <c r="S14" s="16"/>
      <c r="T14" s="16"/>
      <c r="V14" s="27">
        <v>19</v>
      </c>
      <c r="W14" s="8" t="s">
        <v>18</v>
      </c>
      <c r="X14" s="9">
        <v>18.5</v>
      </c>
      <c r="Y14" s="28">
        <f t="shared" si="3"/>
        <v>351.5</v>
      </c>
      <c r="Z14" s="22"/>
      <c r="AA14" s="22"/>
      <c r="AB14" s="22"/>
    </row>
    <row r="15" spans="2:28" ht="13.2" x14ac:dyDescent="0.25">
      <c r="B15" s="7">
        <v>152</v>
      </c>
      <c r="C15" s="8" t="s">
        <v>19</v>
      </c>
      <c r="D15" s="9">
        <v>16</v>
      </c>
      <c r="E15" s="9">
        <f t="shared" si="0"/>
        <v>2432</v>
      </c>
      <c r="F15" s="10"/>
      <c r="H15" s="23">
        <v>76</v>
      </c>
      <c r="I15" s="24" t="s">
        <v>19</v>
      </c>
      <c r="J15" s="25">
        <v>16</v>
      </c>
      <c r="K15" s="26">
        <f t="shared" si="1"/>
        <v>1216</v>
      </c>
      <c r="L15" s="16"/>
      <c r="O15" s="29">
        <v>38</v>
      </c>
      <c r="P15" s="24" t="s">
        <v>19</v>
      </c>
      <c r="Q15" s="25">
        <v>16</v>
      </c>
      <c r="R15" s="26">
        <f t="shared" si="2"/>
        <v>608</v>
      </c>
      <c r="S15" s="16"/>
      <c r="T15" s="16"/>
      <c r="V15" s="27">
        <v>38</v>
      </c>
      <c r="W15" s="8" t="s">
        <v>19</v>
      </c>
      <c r="X15" s="9">
        <v>16</v>
      </c>
      <c r="Y15" s="28">
        <f t="shared" si="3"/>
        <v>608</v>
      </c>
      <c r="Z15" s="22"/>
      <c r="AA15" s="22"/>
      <c r="AB15" s="22"/>
    </row>
    <row r="16" spans="2:28" ht="13.2" x14ac:dyDescent="0.25">
      <c r="B16" s="7">
        <v>146</v>
      </c>
      <c r="C16" s="8" t="s">
        <v>20</v>
      </c>
      <c r="D16" s="9">
        <v>43.9</v>
      </c>
      <c r="E16" s="9">
        <f t="shared" si="0"/>
        <v>6409.4</v>
      </c>
      <c r="F16" s="10"/>
      <c r="H16" s="29">
        <v>73</v>
      </c>
      <c r="I16" s="24" t="s">
        <v>20</v>
      </c>
      <c r="J16" s="25">
        <v>43.9</v>
      </c>
      <c r="K16" s="26">
        <f t="shared" si="1"/>
        <v>3204.7</v>
      </c>
      <c r="L16" s="16"/>
      <c r="O16" s="29">
        <v>37</v>
      </c>
      <c r="P16" s="24" t="s">
        <v>20</v>
      </c>
      <c r="Q16" s="25">
        <v>43.9</v>
      </c>
      <c r="R16" s="26">
        <f t="shared" si="2"/>
        <v>1624.3</v>
      </c>
      <c r="S16" s="16"/>
      <c r="T16" s="16"/>
      <c r="V16" s="27">
        <v>36</v>
      </c>
      <c r="W16" s="8" t="s">
        <v>20</v>
      </c>
      <c r="X16" s="9">
        <v>43.9</v>
      </c>
      <c r="Y16" s="28">
        <f t="shared" si="3"/>
        <v>1580.3999999999999</v>
      </c>
      <c r="Z16" s="22"/>
      <c r="AA16" s="22"/>
      <c r="AB16" s="22"/>
    </row>
    <row r="17" spans="2:28" ht="13.2" x14ac:dyDescent="0.25">
      <c r="B17" s="7">
        <v>100</v>
      </c>
      <c r="C17" s="8" t="s">
        <v>21</v>
      </c>
      <c r="D17" s="9">
        <v>11.5</v>
      </c>
      <c r="E17" s="9">
        <f t="shared" si="0"/>
        <v>1150</v>
      </c>
      <c r="F17" s="10"/>
      <c r="H17" s="23">
        <v>50</v>
      </c>
      <c r="I17" s="24" t="s">
        <v>21</v>
      </c>
      <c r="J17" s="25">
        <v>11.5</v>
      </c>
      <c r="K17" s="26">
        <f t="shared" si="1"/>
        <v>575</v>
      </c>
      <c r="L17" s="16"/>
      <c r="O17" s="23">
        <v>25</v>
      </c>
      <c r="P17" s="24" t="s">
        <v>21</v>
      </c>
      <c r="Q17" s="25">
        <v>11.5</v>
      </c>
      <c r="R17" s="26">
        <f t="shared" si="2"/>
        <v>287.5</v>
      </c>
      <c r="S17" s="16"/>
      <c r="T17" s="16"/>
      <c r="V17" s="27">
        <v>25</v>
      </c>
      <c r="W17" s="8" t="s">
        <v>21</v>
      </c>
      <c r="X17" s="9">
        <v>11.5</v>
      </c>
      <c r="Y17" s="28">
        <f t="shared" si="3"/>
        <v>287.5</v>
      </c>
      <c r="Z17" s="22"/>
      <c r="AA17" s="22"/>
      <c r="AB17" s="22"/>
    </row>
    <row r="18" spans="2:28" ht="13.2" x14ac:dyDescent="0.25">
      <c r="B18" s="7">
        <v>56</v>
      </c>
      <c r="C18" s="8" t="s">
        <v>22</v>
      </c>
      <c r="D18" s="9">
        <v>37.85</v>
      </c>
      <c r="E18" s="9">
        <f t="shared" si="0"/>
        <v>2119.6</v>
      </c>
      <c r="F18" s="10"/>
      <c r="H18" s="29">
        <v>28</v>
      </c>
      <c r="I18" s="24" t="s">
        <v>22</v>
      </c>
      <c r="J18" s="25">
        <v>37.85</v>
      </c>
      <c r="K18" s="26">
        <f t="shared" si="1"/>
        <v>1059.8</v>
      </c>
      <c r="L18" s="16"/>
      <c r="O18" s="29">
        <v>14</v>
      </c>
      <c r="P18" s="24" t="s">
        <v>22</v>
      </c>
      <c r="Q18" s="25">
        <v>37.85</v>
      </c>
      <c r="R18" s="26">
        <f t="shared" si="2"/>
        <v>529.9</v>
      </c>
      <c r="S18" s="16"/>
      <c r="T18" s="16"/>
      <c r="V18" s="27">
        <v>14</v>
      </c>
      <c r="W18" s="8" t="s">
        <v>22</v>
      </c>
      <c r="X18" s="9">
        <v>37.85</v>
      </c>
      <c r="Y18" s="28">
        <f t="shared" si="3"/>
        <v>529.9</v>
      </c>
      <c r="Z18" s="22"/>
      <c r="AA18" s="22"/>
      <c r="AB18" s="22"/>
    </row>
    <row r="19" spans="2:28" ht="15.6" x14ac:dyDescent="0.3">
      <c r="B19" s="7">
        <v>100</v>
      </c>
      <c r="C19" s="8" t="s">
        <v>23</v>
      </c>
      <c r="D19" s="9">
        <v>30</v>
      </c>
      <c r="E19" s="9">
        <f t="shared" si="0"/>
        <v>3000</v>
      </c>
      <c r="F19" s="10"/>
      <c r="H19" s="23">
        <v>50</v>
      </c>
      <c r="I19" s="24" t="s">
        <v>23</v>
      </c>
      <c r="J19" s="25">
        <v>30</v>
      </c>
      <c r="K19" s="26">
        <f t="shared" si="1"/>
        <v>1500</v>
      </c>
      <c r="L19" s="31" t="s">
        <v>24</v>
      </c>
      <c r="O19" s="23">
        <v>25</v>
      </c>
      <c r="P19" s="24" t="s">
        <v>23</v>
      </c>
      <c r="Q19" s="25">
        <v>30</v>
      </c>
      <c r="R19" s="26">
        <f t="shared" si="2"/>
        <v>750</v>
      </c>
      <c r="S19" s="16"/>
      <c r="T19" s="16"/>
      <c r="V19" s="27">
        <v>25</v>
      </c>
      <c r="W19" s="8" t="s">
        <v>23</v>
      </c>
      <c r="X19" s="9">
        <v>30</v>
      </c>
      <c r="Y19" s="28">
        <f t="shared" si="3"/>
        <v>750</v>
      </c>
      <c r="Z19" s="22"/>
      <c r="AA19" s="22"/>
      <c r="AB19" s="22"/>
    </row>
    <row r="20" spans="2:28" ht="13.2" x14ac:dyDescent="0.25">
      <c r="B20" s="7">
        <v>100</v>
      </c>
      <c r="C20" s="8" t="s">
        <v>25</v>
      </c>
      <c r="D20" s="9">
        <v>20.95</v>
      </c>
      <c r="E20" s="9">
        <f t="shared" si="0"/>
        <v>2095</v>
      </c>
      <c r="F20" s="10"/>
      <c r="H20" s="32">
        <v>50</v>
      </c>
      <c r="I20" s="33" t="s">
        <v>25</v>
      </c>
      <c r="J20" s="34">
        <v>20.95</v>
      </c>
      <c r="K20" s="26">
        <f t="shared" si="1"/>
        <v>1047.5</v>
      </c>
      <c r="L20" s="106">
        <f>SUM(K6:K20)</f>
        <v>22717</v>
      </c>
      <c r="O20" s="23">
        <v>25</v>
      </c>
      <c r="P20" s="24" t="s">
        <v>25</v>
      </c>
      <c r="Q20" s="25">
        <v>20.95</v>
      </c>
      <c r="R20" s="26">
        <f t="shared" si="2"/>
        <v>523.75</v>
      </c>
      <c r="S20" s="16"/>
      <c r="T20" s="16"/>
      <c r="V20" s="27">
        <v>25</v>
      </c>
      <c r="W20" s="8" t="s">
        <v>25</v>
      </c>
      <c r="X20" s="9">
        <v>20.95</v>
      </c>
      <c r="Y20" s="28">
        <f t="shared" si="3"/>
        <v>523.75</v>
      </c>
      <c r="Z20" s="22"/>
      <c r="AA20" s="22"/>
      <c r="AB20" s="22"/>
    </row>
    <row r="21" spans="2:28" ht="15.75" customHeight="1" x14ac:dyDescent="0.3">
      <c r="B21" s="7">
        <v>88</v>
      </c>
      <c r="C21" s="8" t="s">
        <v>26</v>
      </c>
      <c r="D21" s="9">
        <v>17.399999999999999</v>
      </c>
      <c r="E21" s="9">
        <f t="shared" si="0"/>
        <v>1531.1999999999998</v>
      </c>
      <c r="F21" s="10"/>
      <c r="G21" s="36" t="s">
        <v>27</v>
      </c>
      <c r="H21" s="37">
        <v>44</v>
      </c>
      <c r="I21" s="13" t="s">
        <v>26</v>
      </c>
      <c r="J21" s="14">
        <v>17.399999999999999</v>
      </c>
      <c r="K21" s="26">
        <f t="shared" si="1"/>
        <v>765.59999999999991</v>
      </c>
      <c r="L21" s="16"/>
      <c r="O21" s="29">
        <v>22</v>
      </c>
      <c r="P21" s="24" t="s">
        <v>26</v>
      </c>
      <c r="Q21" s="25">
        <v>17.399999999999999</v>
      </c>
      <c r="R21" s="26">
        <f t="shared" si="2"/>
        <v>382.79999999999995</v>
      </c>
      <c r="S21" s="16"/>
      <c r="T21" s="16"/>
      <c r="V21" s="27">
        <v>22</v>
      </c>
      <c r="W21" s="8" t="s">
        <v>26</v>
      </c>
      <c r="X21" s="9">
        <v>17.399999999999999</v>
      </c>
      <c r="Y21" s="28">
        <f t="shared" si="3"/>
        <v>382.79999999999995</v>
      </c>
      <c r="Z21" s="22"/>
      <c r="AA21" s="22"/>
      <c r="AB21" s="22"/>
    </row>
    <row r="22" spans="2:28" ht="15.75" customHeight="1" x14ac:dyDescent="0.25">
      <c r="B22" s="7">
        <v>60</v>
      </c>
      <c r="C22" s="8" t="s">
        <v>28</v>
      </c>
      <c r="D22" s="9">
        <v>2.65</v>
      </c>
      <c r="E22" s="9">
        <f t="shared" si="0"/>
        <v>159</v>
      </c>
      <c r="F22" s="10"/>
      <c r="H22" s="23">
        <v>30</v>
      </c>
      <c r="I22" s="24" t="s">
        <v>28</v>
      </c>
      <c r="J22" s="25">
        <v>2.65</v>
      </c>
      <c r="K22" s="26">
        <f t="shared" si="1"/>
        <v>79.5</v>
      </c>
      <c r="L22" s="16"/>
      <c r="O22" s="23">
        <v>15</v>
      </c>
      <c r="P22" s="24" t="s">
        <v>28</v>
      </c>
      <c r="Q22" s="25">
        <v>2.65</v>
      </c>
      <c r="R22" s="26">
        <f t="shared" si="2"/>
        <v>39.75</v>
      </c>
      <c r="S22" s="16"/>
      <c r="T22" s="16"/>
      <c r="V22" s="27">
        <v>15</v>
      </c>
      <c r="W22" s="8" t="s">
        <v>28</v>
      </c>
      <c r="X22" s="9">
        <v>2.65</v>
      </c>
      <c r="Y22" s="28">
        <f t="shared" si="3"/>
        <v>39.75</v>
      </c>
      <c r="Z22" s="22"/>
      <c r="AA22" s="22"/>
      <c r="AB22" s="22"/>
    </row>
    <row r="23" spans="2:28" ht="15.75" customHeight="1" x14ac:dyDescent="0.25">
      <c r="B23" s="7">
        <v>150</v>
      </c>
      <c r="C23" s="8" t="s">
        <v>29</v>
      </c>
      <c r="D23" s="9">
        <v>4.5</v>
      </c>
      <c r="E23" s="9">
        <f t="shared" si="0"/>
        <v>675</v>
      </c>
      <c r="F23" s="10"/>
      <c r="H23" s="23">
        <v>75</v>
      </c>
      <c r="I23" s="24" t="s">
        <v>29</v>
      </c>
      <c r="J23" s="25">
        <v>4.5</v>
      </c>
      <c r="K23" s="26">
        <f t="shared" si="1"/>
        <v>337.5</v>
      </c>
      <c r="L23" s="16"/>
      <c r="O23" s="23">
        <v>38</v>
      </c>
      <c r="P23" s="24" t="s">
        <v>29</v>
      </c>
      <c r="Q23" s="25">
        <v>4.5</v>
      </c>
      <c r="R23" s="26">
        <f t="shared" si="2"/>
        <v>171</v>
      </c>
      <c r="S23" s="16"/>
      <c r="T23" s="16"/>
      <c r="V23" s="38">
        <v>37</v>
      </c>
      <c r="W23" s="8" t="s">
        <v>29</v>
      </c>
      <c r="X23" s="9">
        <v>4.5</v>
      </c>
      <c r="Y23" s="28">
        <f t="shared" si="3"/>
        <v>166.5</v>
      </c>
      <c r="Z23" s="22"/>
      <c r="AA23" s="22"/>
      <c r="AB23" s="22"/>
    </row>
    <row r="24" spans="2:28" ht="15.75" customHeight="1" x14ac:dyDescent="0.25">
      <c r="B24" s="7">
        <v>150</v>
      </c>
      <c r="C24" s="8" t="s">
        <v>30</v>
      </c>
      <c r="D24" s="9">
        <v>4.2</v>
      </c>
      <c r="E24" s="9">
        <f t="shared" si="0"/>
        <v>630</v>
      </c>
      <c r="F24" s="10"/>
      <c r="H24" s="23">
        <v>75</v>
      </c>
      <c r="I24" s="24" t="s">
        <v>30</v>
      </c>
      <c r="J24" s="25">
        <v>4.2</v>
      </c>
      <c r="K24" s="26">
        <f t="shared" si="1"/>
        <v>315</v>
      </c>
      <c r="L24" s="16"/>
      <c r="O24" s="23">
        <v>38</v>
      </c>
      <c r="P24" s="24" t="s">
        <v>30</v>
      </c>
      <c r="Q24" s="25">
        <v>4.2</v>
      </c>
      <c r="R24" s="26">
        <f>+O24*Q24</f>
        <v>159.6</v>
      </c>
      <c r="S24" s="16"/>
      <c r="T24" s="16"/>
      <c r="V24" s="27">
        <v>37</v>
      </c>
      <c r="W24" s="8" t="s">
        <v>30</v>
      </c>
      <c r="X24" s="9">
        <v>4.2</v>
      </c>
      <c r="Y24" s="28">
        <f t="shared" si="3"/>
        <v>155.4</v>
      </c>
      <c r="Z24" s="22"/>
      <c r="AA24" s="22"/>
      <c r="AB24" s="22"/>
    </row>
    <row r="25" spans="2:28" ht="15.75" customHeight="1" x14ac:dyDescent="0.25">
      <c r="B25" s="7">
        <v>150</v>
      </c>
      <c r="C25" s="8" t="s">
        <v>31</v>
      </c>
      <c r="D25" s="9">
        <v>4.5</v>
      </c>
      <c r="E25" s="9">
        <f t="shared" si="0"/>
        <v>675</v>
      </c>
      <c r="F25" s="10"/>
      <c r="H25" s="23">
        <v>75</v>
      </c>
      <c r="I25" s="24" t="s">
        <v>31</v>
      </c>
      <c r="J25" s="25">
        <v>4.5</v>
      </c>
      <c r="K25" s="26">
        <f t="shared" si="1"/>
        <v>337.5</v>
      </c>
      <c r="L25" s="16"/>
      <c r="O25" s="23">
        <v>38</v>
      </c>
      <c r="P25" s="24" t="s">
        <v>31</v>
      </c>
      <c r="Q25" s="25">
        <v>4.5</v>
      </c>
      <c r="R25" s="26">
        <f t="shared" si="2"/>
        <v>171</v>
      </c>
      <c r="S25" s="16"/>
      <c r="T25" s="16"/>
      <c r="V25" s="27">
        <v>37</v>
      </c>
      <c r="W25" s="8" t="s">
        <v>31</v>
      </c>
      <c r="X25" s="9">
        <v>4.5</v>
      </c>
      <c r="Y25" s="28">
        <f t="shared" si="3"/>
        <v>166.5</v>
      </c>
      <c r="Z25" s="22"/>
      <c r="AA25" s="22"/>
      <c r="AB25" s="22"/>
    </row>
    <row r="26" spans="2:28" ht="15.75" customHeight="1" x14ac:dyDescent="0.25">
      <c r="B26" s="7">
        <v>150</v>
      </c>
      <c r="C26" s="8" t="s">
        <v>32</v>
      </c>
      <c r="D26" s="9">
        <v>4.5</v>
      </c>
      <c r="E26" s="9">
        <f t="shared" si="0"/>
        <v>675</v>
      </c>
      <c r="F26" s="10"/>
      <c r="H26" s="23">
        <v>75</v>
      </c>
      <c r="I26" s="24" t="s">
        <v>32</v>
      </c>
      <c r="J26" s="25">
        <v>4.5</v>
      </c>
      <c r="K26" s="26">
        <f t="shared" si="1"/>
        <v>337.5</v>
      </c>
      <c r="L26" s="16"/>
      <c r="O26" s="23">
        <v>38</v>
      </c>
      <c r="P26" s="24" t="s">
        <v>32</v>
      </c>
      <c r="Q26" s="25">
        <v>4.5</v>
      </c>
      <c r="R26" s="26">
        <f t="shared" si="2"/>
        <v>171</v>
      </c>
      <c r="S26" s="16"/>
      <c r="T26" s="16"/>
      <c r="V26" s="27">
        <v>37</v>
      </c>
      <c r="W26" s="8" t="s">
        <v>32</v>
      </c>
      <c r="X26" s="9">
        <v>4.5</v>
      </c>
      <c r="Y26" s="28">
        <f t="shared" si="3"/>
        <v>166.5</v>
      </c>
      <c r="Z26" s="22"/>
      <c r="AA26" s="22"/>
      <c r="AB26" s="22"/>
    </row>
    <row r="27" spans="2:28" ht="15.75" customHeight="1" x14ac:dyDescent="0.25">
      <c r="B27" s="7">
        <v>150</v>
      </c>
      <c r="C27" s="8" t="s">
        <v>33</v>
      </c>
      <c r="D27" s="9">
        <v>4</v>
      </c>
      <c r="E27" s="9">
        <f t="shared" si="0"/>
        <v>600</v>
      </c>
      <c r="F27" s="10"/>
      <c r="H27" s="23">
        <v>75</v>
      </c>
      <c r="I27" s="24" t="s">
        <v>33</v>
      </c>
      <c r="J27" s="25">
        <v>4</v>
      </c>
      <c r="K27" s="26">
        <f t="shared" si="1"/>
        <v>300</v>
      </c>
      <c r="L27" s="16"/>
      <c r="O27" s="23">
        <v>38</v>
      </c>
      <c r="P27" s="24" t="s">
        <v>33</v>
      </c>
      <c r="Q27" s="25">
        <v>4</v>
      </c>
      <c r="R27" s="26">
        <f t="shared" si="2"/>
        <v>152</v>
      </c>
      <c r="S27" s="16"/>
      <c r="T27" s="16"/>
      <c r="V27" s="27">
        <v>37</v>
      </c>
      <c r="W27" s="8" t="s">
        <v>33</v>
      </c>
      <c r="X27" s="9">
        <v>4</v>
      </c>
      <c r="Y27" s="28">
        <f t="shared" si="3"/>
        <v>148</v>
      </c>
      <c r="Z27" s="22"/>
      <c r="AA27" s="22"/>
      <c r="AB27" s="22"/>
    </row>
    <row r="28" spans="2:28" ht="15.75" customHeight="1" x14ac:dyDescent="0.25">
      <c r="B28" s="7">
        <v>60</v>
      </c>
      <c r="C28" s="8" t="s">
        <v>34</v>
      </c>
      <c r="D28" s="9">
        <v>80</v>
      </c>
      <c r="E28" s="9">
        <f t="shared" si="0"/>
        <v>4800</v>
      </c>
      <c r="F28" s="10"/>
      <c r="H28" s="23">
        <v>30</v>
      </c>
      <c r="I28" s="24" t="s">
        <v>34</v>
      </c>
      <c r="J28" s="25">
        <v>80</v>
      </c>
      <c r="K28" s="26">
        <f t="shared" si="1"/>
        <v>2400</v>
      </c>
      <c r="L28" s="16"/>
      <c r="O28" s="23">
        <v>15</v>
      </c>
      <c r="P28" s="24" t="s">
        <v>34</v>
      </c>
      <c r="Q28" s="25">
        <v>80</v>
      </c>
      <c r="R28" s="26">
        <f t="shared" si="2"/>
        <v>1200</v>
      </c>
      <c r="S28" s="16"/>
      <c r="T28" s="16"/>
      <c r="V28" s="27">
        <v>15</v>
      </c>
      <c r="W28" s="8" t="s">
        <v>34</v>
      </c>
      <c r="X28" s="9">
        <v>80</v>
      </c>
      <c r="Y28" s="28">
        <f t="shared" si="3"/>
        <v>1200</v>
      </c>
      <c r="Z28" s="22"/>
      <c r="AA28" s="22"/>
      <c r="AB28" s="22"/>
    </row>
    <row r="29" spans="2:28" ht="15.75" customHeight="1" x14ac:dyDescent="0.25">
      <c r="B29" s="7">
        <v>560</v>
      </c>
      <c r="C29" s="8" t="s">
        <v>35</v>
      </c>
      <c r="D29" s="9">
        <v>11</v>
      </c>
      <c r="E29" s="9">
        <f t="shared" si="0"/>
        <v>6160</v>
      </c>
      <c r="F29" s="10"/>
      <c r="H29" s="23">
        <v>280</v>
      </c>
      <c r="I29" s="24" t="s">
        <v>35</v>
      </c>
      <c r="J29" s="25">
        <v>11</v>
      </c>
      <c r="K29" s="26">
        <f t="shared" si="1"/>
        <v>3080</v>
      </c>
      <c r="L29" s="16"/>
      <c r="O29" s="23">
        <v>140</v>
      </c>
      <c r="P29" s="24" t="s">
        <v>35</v>
      </c>
      <c r="Q29" s="25">
        <v>11</v>
      </c>
      <c r="R29" s="26">
        <f t="shared" si="2"/>
        <v>1540</v>
      </c>
      <c r="S29" s="16"/>
      <c r="T29" s="16"/>
      <c r="V29" s="27">
        <v>140</v>
      </c>
      <c r="W29" s="8" t="s">
        <v>35</v>
      </c>
      <c r="X29" s="9">
        <v>11</v>
      </c>
      <c r="Y29" s="28">
        <f t="shared" si="3"/>
        <v>1540</v>
      </c>
      <c r="Z29" s="22"/>
      <c r="AA29" s="22"/>
      <c r="AB29" s="22"/>
    </row>
    <row r="30" spans="2:28" ht="15.75" customHeight="1" x14ac:dyDescent="0.25">
      <c r="B30" s="7">
        <v>40</v>
      </c>
      <c r="C30" s="8" t="s">
        <v>36</v>
      </c>
      <c r="D30" s="9">
        <v>55</v>
      </c>
      <c r="E30" s="9">
        <f t="shared" si="0"/>
        <v>2200</v>
      </c>
      <c r="F30" s="10"/>
      <c r="H30" s="29">
        <v>20</v>
      </c>
      <c r="I30" s="24" t="s">
        <v>36</v>
      </c>
      <c r="J30" s="25">
        <v>55</v>
      </c>
      <c r="K30" s="26">
        <f t="shared" si="1"/>
        <v>1100</v>
      </c>
      <c r="L30" s="16"/>
      <c r="O30" s="29">
        <v>10</v>
      </c>
      <c r="P30" s="24" t="s">
        <v>36</v>
      </c>
      <c r="Q30" s="25">
        <v>55</v>
      </c>
      <c r="R30" s="26">
        <f t="shared" si="2"/>
        <v>550</v>
      </c>
      <c r="S30" s="16"/>
      <c r="T30" s="16"/>
      <c r="V30" s="27">
        <v>10</v>
      </c>
      <c r="W30" s="8" t="s">
        <v>36</v>
      </c>
      <c r="X30" s="9">
        <v>55</v>
      </c>
      <c r="Y30" s="28">
        <f t="shared" si="3"/>
        <v>550</v>
      </c>
      <c r="Z30" s="22"/>
      <c r="AA30" s="22"/>
      <c r="AB30" s="22"/>
    </row>
    <row r="31" spans="2:28" ht="15.75" customHeight="1" x14ac:dyDescent="0.25">
      <c r="B31" s="7">
        <v>60</v>
      </c>
      <c r="C31" s="8" t="s">
        <v>37</v>
      </c>
      <c r="D31" s="9">
        <v>40</v>
      </c>
      <c r="E31" s="9">
        <f t="shared" si="0"/>
        <v>2400</v>
      </c>
      <c r="F31" s="10"/>
      <c r="H31" s="23">
        <v>30</v>
      </c>
      <c r="I31" s="24" t="s">
        <v>37</v>
      </c>
      <c r="J31" s="25">
        <v>40</v>
      </c>
      <c r="K31" s="26">
        <f t="shared" si="1"/>
        <v>1200</v>
      </c>
      <c r="L31" s="16"/>
      <c r="O31" s="23">
        <v>15</v>
      </c>
      <c r="P31" s="24" t="s">
        <v>37</v>
      </c>
      <c r="Q31" s="25">
        <v>40</v>
      </c>
      <c r="R31" s="26">
        <f t="shared" si="2"/>
        <v>600</v>
      </c>
      <c r="S31" s="16"/>
      <c r="T31" s="16"/>
      <c r="V31" s="27">
        <v>15</v>
      </c>
      <c r="W31" s="8" t="s">
        <v>37</v>
      </c>
      <c r="X31" s="9">
        <v>40</v>
      </c>
      <c r="Y31" s="28">
        <f t="shared" si="3"/>
        <v>600</v>
      </c>
      <c r="Z31" s="22"/>
      <c r="AA31" s="22"/>
      <c r="AB31" s="22"/>
    </row>
    <row r="32" spans="2:28" ht="15.75" customHeight="1" x14ac:dyDescent="0.25">
      <c r="B32" s="7">
        <v>50</v>
      </c>
      <c r="C32" s="8" t="s">
        <v>38</v>
      </c>
      <c r="D32" s="9">
        <v>40</v>
      </c>
      <c r="E32" s="9">
        <f t="shared" si="0"/>
        <v>2000</v>
      </c>
      <c r="F32" s="10"/>
      <c r="H32" s="23">
        <v>25</v>
      </c>
      <c r="I32" s="24" t="s">
        <v>38</v>
      </c>
      <c r="J32" s="25">
        <v>40</v>
      </c>
      <c r="K32" s="26">
        <f t="shared" si="1"/>
        <v>1000</v>
      </c>
      <c r="L32" s="16"/>
      <c r="O32" s="23">
        <v>13</v>
      </c>
      <c r="P32" s="24" t="s">
        <v>38</v>
      </c>
      <c r="Q32" s="25">
        <v>40</v>
      </c>
      <c r="R32" s="26">
        <f t="shared" si="2"/>
        <v>520</v>
      </c>
      <c r="S32" s="16"/>
      <c r="T32" s="16"/>
      <c r="V32" s="27">
        <v>12</v>
      </c>
      <c r="W32" s="8" t="s">
        <v>38</v>
      </c>
      <c r="X32" s="9">
        <v>40</v>
      </c>
      <c r="Y32" s="28">
        <f t="shared" si="3"/>
        <v>480</v>
      </c>
      <c r="Z32" s="22"/>
      <c r="AA32" s="22"/>
      <c r="AB32" s="22"/>
    </row>
    <row r="33" spans="2:28" ht="15.75" customHeight="1" x14ac:dyDescent="0.25">
      <c r="B33" s="7">
        <v>60</v>
      </c>
      <c r="C33" s="8" t="s">
        <v>39</v>
      </c>
      <c r="D33" s="9">
        <v>40</v>
      </c>
      <c r="E33" s="9">
        <f t="shared" si="0"/>
        <v>2400</v>
      </c>
      <c r="F33" s="10"/>
      <c r="H33" s="23">
        <v>30</v>
      </c>
      <c r="I33" s="24" t="s">
        <v>39</v>
      </c>
      <c r="J33" s="25">
        <v>40</v>
      </c>
      <c r="K33" s="26">
        <f t="shared" si="1"/>
        <v>1200</v>
      </c>
      <c r="L33" s="16"/>
      <c r="O33" s="23">
        <v>15</v>
      </c>
      <c r="P33" s="24" t="s">
        <v>39</v>
      </c>
      <c r="Q33" s="25">
        <v>40</v>
      </c>
      <c r="R33" s="26">
        <f t="shared" si="2"/>
        <v>600</v>
      </c>
      <c r="S33" s="16"/>
      <c r="T33" s="16"/>
      <c r="V33" s="27">
        <v>15</v>
      </c>
      <c r="W33" s="8" t="s">
        <v>39</v>
      </c>
      <c r="X33" s="9">
        <v>40</v>
      </c>
      <c r="Y33" s="28">
        <f t="shared" si="3"/>
        <v>600</v>
      </c>
      <c r="Z33" s="22"/>
      <c r="AA33" s="22"/>
      <c r="AB33" s="22"/>
    </row>
    <row r="34" spans="2:28" ht="15.75" customHeight="1" x14ac:dyDescent="0.25">
      <c r="B34" s="7">
        <v>60</v>
      </c>
      <c r="C34" s="8" t="s">
        <v>40</v>
      </c>
      <c r="D34" s="9">
        <v>40</v>
      </c>
      <c r="E34" s="9">
        <f t="shared" si="0"/>
        <v>2400</v>
      </c>
      <c r="F34" s="10"/>
      <c r="H34" s="23">
        <v>30</v>
      </c>
      <c r="I34" s="24" t="s">
        <v>40</v>
      </c>
      <c r="J34" s="25">
        <v>40</v>
      </c>
      <c r="K34" s="26">
        <f t="shared" si="1"/>
        <v>1200</v>
      </c>
      <c r="L34" s="16"/>
      <c r="O34" s="23">
        <v>15</v>
      </c>
      <c r="P34" s="24" t="s">
        <v>40</v>
      </c>
      <c r="Q34" s="25">
        <v>40</v>
      </c>
      <c r="R34" s="26">
        <f>+O34*Q34</f>
        <v>600</v>
      </c>
      <c r="S34" s="16"/>
      <c r="T34" s="16"/>
      <c r="V34" s="27">
        <v>15</v>
      </c>
      <c r="W34" s="8" t="s">
        <v>40</v>
      </c>
      <c r="X34" s="9">
        <v>40</v>
      </c>
      <c r="Y34" s="28">
        <f t="shared" si="3"/>
        <v>600</v>
      </c>
      <c r="Z34" s="22"/>
      <c r="AA34" s="22"/>
      <c r="AB34" s="22"/>
    </row>
    <row r="35" spans="2:28" ht="15.75" customHeight="1" x14ac:dyDescent="0.25">
      <c r="B35" s="7">
        <v>400</v>
      </c>
      <c r="C35" s="8" t="s">
        <v>41</v>
      </c>
      <c r="D35" s="9">
        <v>6</v>
      </c>
      <c r="E35" s="9">
        <f t="shared" si="0"/>
        <v>2400</v>
      </c>
      <c r="F35" s="10"/>
      <c r="H35" s="23">
        <v>200</v>
      </c>
      <c r="I35" s="24" t="s">
        <v>41</v>
      </c>
      <c r="J35" s="25">
        <v>6</v>
      </c>
      <c r="K35" s="26">
        <f t="shared" si="1"/>
        <v>1200</v>
      </c>
      <c r="L35" s="16"/>
      <c r="O35" s="23">
        <v>100</v>
      </c>
      <c r="P35" s="24" t="s">
        <v>41</v>
      </c>
      <c r="Q35" s="25">
        <v>6</v>
      </c>
      <c r="R35" s="26">
        <f t="shared" si="2"/>
        <v>600</v>
      </c>
      <c r="S35" s="16"/>
      <c r="T35" s="16"/>
      <c r="V35" s="27">
        <v>100</v>
      </c>
      <c r="W35" s="8" t="s">
        <v>41</v>
      </c>
      <c r="X35" s="9">
        <v>6</v>
      </c>
      <c r="Y35" s="28">
        <f t="shared" si="3"/>
        <v>600</v>
      </c>
      <c r="Z35" s="22"/>
      <c r="AA35" s="22"/>
      <c r="AB35" s="22"/>
    </row>
    <row r="36" spans="2:28" ht="15.75" customHeight="1" x14ac:dyDescent="0.25">
      <c r="B36" s="7">
        <v>16</v>
      </c>
      <c r="C36" s="8" t="s">
        <v>42</v>
      </c>
      <c r="D36" s="9">
        <v>220</v>
      </c>
      <c r="E36" s="9">
        <f t="shared" si="0"/>
        <v>3520</v>
      </c>
      <c r="F36" s="10"/>
      <c r="H36" s="23">
        <v>8</v>
      </c>
      <c r="I36" s="24" t="s">
        <v>42</v>
      </c>
      <c r="J36" s="25">
        <v>220</v>
      </c>
      <c r="K36" s="26">
        <f t="shared" si="1"/>
        <v>1760</v>
      </c>
      <c r="L36" s="16"/>
      <c r="O36" s="23">
        <v>4</v>
      </c>
      <c r="P36" s="24" t="s">
        <v>42</v>
      </c>
      <c r="Q36" s="25">
        <v>220</v>
      </c>
      <c r="R36" s="26">
        <f t="shared" si="2"/>
        <v>880</v>
      </c>
      <c r="S36" s="16"/>
      <c r="T36" s="16"/>
      <c r="V36" s="27">
        <v>4</v>
      </c>
      <c r="W36" s="8" t="s">
        <v>42</v>
      </c>
      <c r="X36" s="9">
        <v>220</v>
      </c>
      <c r="Y36" s="28">
        <f t="shared" si="3"/>
        <v>880</v>
      </c>
      <c r="Z36" s="22"/>
      <c r="AA36" s="22"/>
      <c r="AB36" s="22"/>
    </row>
    <row r="37" spans="2:28" ht="15.75" customHeight="1" x14ac:dyDescent="0.25">
      <c r="B37" s="7">
        <v>100</v>
      </c>
      <c r="C37" s="8" t="s">
        <v>43</v>
      </c>
      <c r="D37" s="9">
        <v>2.8</v>
      </c>
      <c r="E37" s="9">
        <f t="shared" si="0"/>
        <v>280</v>
      </c>
      <c r="F37" s="10"/>
      <c r="H37" s="29">
        <v>50</v>
      </c>
      <c r="I37" s="24" t="s">
        <v>43</v>
      </c>
      <c r="J37" s="25">
        <v>2.8</v>
      </c>
      <c r="K37" s="26">
        <f t="shared" si="1"/>
        <v>140</v>
      </c>
      <c r="L37" s="16"/>
      <c r="O37" s="29">
        <v>25</v>
      </c>
      <c r="P37" s="24" t="s">
        <v>43</v>
      </c>
      <c r="Q37" s="25">
        <v>2.8</v>
      </c>
      <c r="R37" s="26">
        <f t="shared" si="2"/>
        <v>70</v>
      </c>
      <c r="S37" s="16"/>
      <c r="T37" s="16"/>
      <c r="V37" s="27">
        <v>25</v>
      </c>
      <c r="W37" s="8" t="s">
        <v>43</v>
      </c>
      <c r="X37" s="9">
        <v>2.8</v>
      </c>
      <c r="Y37" s="28">
        <f>+V37*X37</f>
        <v>70</v>
      </c>
      <c r="Z37" s="22"/>
      <c r="AA37" s="22"/>
      <c r="AB37" s="22"/>
    </row>
    <row r="38" spans="2:28" ht="15.75" customHeight="1" x14ac:dyDescent="0.25">
      <c r="B38" s="7">
        <v>50</v>
      </c>
      <c r="C38" s="8" t="s">
        <v>44</v>
      </c>
      <c r="D38" s="9">
        <v>14.32</v>
      </c>
      <c r="E38" s="9">
        <f t="shared" si="0"/>
        <v>716</v>
      </c>
      <c r="F38" s="10"/>
      <c r="H38" s="23">
        <v>25</v>
      </c>
      <c r="I38" s="24" t="s">
        <v>44</v>
      </c>
      <c r="J38" s="25">
        <v>14.32</v>
      </c>
      <c r="K38" s="26">
        <f t="shared" si="1"/>
        <v>358</v>
      </c>
      <c r="L38" s="16"/>
      <c r="O38" s="23">
        <v>13</v>
      </c>
      <c r="P38" s="24" t="s">
        <v>44</v>
      </c>
      <c r="Q38" s="25">
        <v>14.32</v>
      </c>
      <c r="R38" s="26">
        <f t="shared" si="2"/>
        <v>186.16</v>
      </c>
      <c r="S38" s="16"/>
      <c r="T38" s="16"/>
      <c r="V38" s="27">
        <v>12</v>
      </c>
      <c r="W38" s="8" t="s">
        <v>44</v>
      </c>
      <c r="X38" s="9">
        <v>14.32</v>
      </c>
      <c r="Y38" s="28">
        <f t="shared" si="3"/>
        <v>171.84</v>
      </c>
      <c r="Z38" s="22"/>
      <c r="AA38" s="22"/>
      <c r="AB38" s="22"/>
    </row>
    <row r="39" spans="2:28" ht="15.75" customHeight="1" x14ac:dyDescent="0.25">
      <c r="B39" s="7">
        <v>30</v>
      </c>
      <c r="C39" s="8" t="s">
        <v>45</v>
      </c>
      <c r="D39" s="9">
        <v>37</v>
      </c>
      <c r="E39" s="9">
        <f t="shared" si="0"/>
        <v>1110</v>
      </c>
      <c r="F39" s="10"/>
      <c r="H39" s="23">
        <v>15</v>
      </c>
      <c r="I39" s="24" t="s">
        <v>45</v>
      </c>
      <c r="J39" s="25">
        <v>37</v>
      </c>
      <c r="K39" s="26">
        <f t="shared" si="1"/>
        <v>555</v>
      </c>
      <c r="L39" s="16"/>
      <c r="O39" s="23">
        <v>8</v>
      </c>
      <c r="P39" s="24" t="s">
        <v>45</v>
      </c>
      <c r="Q39" s="25">
        <v>37</v>
      </c>
      <c r="R39" s="26">
        <f t="shared" si="2"/>
        <v>296</v>
      </c>
      <c r="S39" s="16"/>
      <c r="T39" s="16"/>
      <c r="V39" s="27">
        <v>7</v>
      </c>
      <c r="W39" s="8" t="s">
        <v>45</v>
      </c>
      <c r="X39" s="9">
        <v>37</v>
      </c>
      <c r="Y39" s="28">
        <f t="shared" si="3"/>
        <v>259</v>
      </c>
      <c r="Z39" s="22"/>
      <c r="AA39" s="22"/>
      <c r="AB39" s="22"/>
    </row>
    <row r="40" spans="2:28" ht="15.75" customHeight="1" x14ac:dyDescent="0.25">
      <c r="B40" s="7">
        <v>100</v>
      </c>
      <c r="C40" s="8" t="s">
        <v>46</v>
      </c>
      <c r="D40" s="9">
        <v>17</v>
      </c>
      <c r="E40" s="9">
        <f t="shared" si="0"/>
        <v>1700</v>
      </c>
      <c r="F40" s="10"/>
      <c r="H40" s="23">
        <v>50</v>
      </c>
      <c r="I40" s="24" t="s">
        <v>46</v>
      </c>
      <c r="J40" s="25">
        <v>17</v>
      </c>
      <c r="K40" s="26">
        <f t="shared" si="1"/>
        <v>850</v>
      </c>
      <c r="L40" s="16"/>
      <c r="O40" s="23">
        <v>25</v>
      </c>
      <c r="P40" s="24" t="s">
        <v>46</v>
      </c>
      <c r="Q40" s="25">
        <v>17</v>
      </c>
      <c r="R40" s="26">
        <f t="shared" si="2"/>
        <v>425</v>
      </c>
      <c r="S40" s="16"/>
      <c r="T40" s="16"/>
      <c r="V40" s="27">
        <v>25</v>
      </c>
      <c r="W40" s="8" t="s">
        <v>46</v>
      </c>
      <c r="X40" s="9">
        <v>17</v>
      </c>
      <c r="Y40" s="28">
        <f t="shared" si="3"/>
        <v>425</v>
      </c>
      <c r="Z40" s="22"/>
      <c r="AA40" s="22"/>
      <c r="AB40" s="22"/>
    </row>
    <row r="41" spans="2:28" ht="15.75" customHeight="1" x14ac:dyDescent="0.25">
      <c r="B41" s="7">
        <v>160</v>
      </c>
      <c r="C41" s="8" t="s">
        <v>47</v>
      </c>
      <c r="D41" s="9">
        <v>5.5</v>
      </c>
      <c r="E41" s="9">
        <f t="shared" si="0"/>
        <v>880</v>
      </c>
      <c r="F41" s="10"/>
      <c r="H41" s="23">
        <v>80</v>
      </c>
      <c r="I41" s="24" t="s">
        <v>47</v>
      </c>
      <c r="J41" s="25">
        <v>5.5</v>
      </c>
      <c r="K41" s="26">
        <f t="shared" si="1"/>
        <v>440</v>
      </c>
      <c r="L41" s="16"/>
      <c r="O41" s="23">
        <v>40</v>
      </c>
      <c r="P41" s="24" t="s">
        <v>47</v>
      </c>
      <c r="Q41" s="25">
        <v>5.5</v>
      </c>
      <c r="R41" s="26">
        <f t="shared" si="2"/>
        <v>220</v>
      </c>
      <c r="S41" s="16"/>
      <c r="T41" s="16"/>
      <c r="V41" s="27">
        <v>40</v>
      </c>
      <c r="W41" s="8" t="s">
        <v>47</v>
      </c>
      <c r="X41" s="9">
        <v>5.5</v>
      </c>
      <c r="Y41" s="28">
        <f t="shared" si="3"/>
        <v>220</v>
      </c>
      <c r="Z41" s="22"/>
      <c r="AA41" s="22"/>
      <c r="AB41" s="22"/>
    </row>
    <row r="42" spans="2:28" ht="15.75" customHeight="1" thickBot="1" x14ac:dyDescent="0.3">
      <c r="B42" s="7">
        <v>60</v>
      </c>
      <c r="C42" s="8" t="s">
        <v>48</v>
      </c>
      <c r="D42" s="9">
        <v>35</v>
      </c>
      <c r="E42" s="9">
        <f t="shared" si="0"/>
        <v>2100</v>
      </c>
      <c r="F42" s="10"/>
      <c r="H42" s="23">
        <v>30</v>
      </c>
      <c r="I42" s="24" t="s">
        <v>48</v>
      </c>
      <c r="J42" s="25">
        <v>35</v>
      </c>
      <c r="K42" s="26">
        <f t="shared" si="1"/>
        <v>1050</v>
      </c>
      <c r="L42" s="39" t="s">
        <v>24</v>
      </c>
      <c r="O42" s="23">
        <v>15</v>
      </c>
      <c r="P42" s="24" t="s">
        <v>48</v>
      </c>
      <c r="Q42" s="25">
        <v>35</v>
      </c>
      <c r="R42" s="26">
        <f t="shared" si="2"/>
        <v>525</v>
      </c>
      <c r="S42" s="16"/>
      <c r="T42" s="16"/>
      <c r="V42" s="27">
        <v>15</v>
      </c>
      <c r="W42" s="8" t="s">
        <v>48</v>
      </c>
      <c r="X42" s="9">
        <v>35</v>
      </c>
      <c r="Y42" s="28">
        <f t="shared" si="3"/>
        <v>525</v>
      </c>
      <c r="Z42" s="22"/>
      <c r="AA42" s="22"/>
      <c r="AB42" s="22"/>
    </row>
    <row r="43" spans="2:28" ht="15.75" customHeight="1" thickTop="1" thickBot="1" x14ac:dyDescent="0.3">
      <c r="B43" s="7">
        <v>50</v>
      </c>
      <c r="C43" s="8" t="s">
        <v>49</v>
      </c>
      <c r="D43" s="9">
        <v>24</v>
      </c>
      <c r="E43" s="9">
        <f t="shared" si="0"/>
        <v>1200</v>
      </c>
      <c r="F43" s="10"/>
      <c r="H43" s="32">
        <v>25</v>
      </c>
      <c r="I43" s="33" t="s">
        <v>49</v>
      </c>
      <c r="J43" s="34">
        <v>24</v>
      </c>
      <c r="K43" s="26">
        <f t="shared" si="1"/>
        <v>600</v>
      </c>
      <c r="L43" s="106">
        <f>SUM(K21:K43)</f>
        <v>20605.599999999999</v>
      </c>
      <c r="O43" s="23">
        <v>13</v>
      </c>
      <c r="P43" s="24" t="s">
        <v>49</v>
      </c>
      <c r="Q43" s="25">
        <v>24</v>
      </c>
      <c r="R43" s="26">
        <f t="shared" si="2"/>
        <v>312</v>
      </c>
      <c r="S43" s="16"/>
      <c r="T43" s="16"/>
      <c r="V43" s="27">
        <v>12</v>
      </c>
      <c r="W43" s="8" t="s">
        <v>49</v>
      </c>
      <c r="X43" s="9">
        <v>24</v>
      </c>
      <c r="Y43" s="28">
        <f t="shared" si="3"/>
        <v>288</v>
      </c>
      <c r="Z43" s="22"/>
      <c r="AA43" s="22"/>
      <c r="AB43" s="22"/>
    </row>
    <row r="44" spans="2:28" ht="15.75" customHeight="1" thickTop="1" thickBot="1" x14ac:dyDescent="0.35">
      <c r="B44" s="7">
        <v>12</v>
      </c>
      <c r="C44" s="8" t="s">
        <v>50</v>
      </c>
      <c r="D44" s="9">
        <v>130</v>
      </c>
      <c r="E44" s="9">
        <f t="shared" si="0"/>
        <v>1560</v>
      </c>
      <c r="F44" s="10"/>
      <c r="G44" s="36" t="s">
        <v>51</v>
      </c>
      <c r="H44" s="12">
        <v>6</v>
      </c>
      <c r="I44" s="13" t="s">
        <v>50</v>
      </c>
      <c r="J44" s="14">
        <v>130</v>
      </c>
      <c r="K44" s="26">
        <f t="shared" si="1"/>
        <v>780</v>
      </c>
      <c r="L44" s="16"/>
      <c r="O44" s="23">
        <v>3</v>
      </c>
      <c r="P44" s="24" t="s">
        <v>50</v>
      </c>
      <c r="Q44" s="25">
        <v>130</v>
      </c>
      <c r="R44" s="26">
        <f t="shared" si="2"/>
        <v>390</v>
      </c>
      <c r="S44" s="16"/>
      <c r="T44" s="16"/>
      <c r="V44" s="27">
        <v>3</v>
      </c>
      <c r="W44" s="8" t="s">
        <v>50</v>
      </c>
      <c r="X44" s="9">
        <v>130</v>
      </c>
      <c r="Y44" s="28">
        <f t="shared" si="3"/>
        <v>390</v>
      </c>
      <c r="Z44" s="22"/>
      <c r="AA44" s="22"/>
      <c r="AB44" s="22"/>
    </row>
    <row r="45" spans="2:28" ht="15.75" customHeight="1" thickTop="1" x14ac:dyDescent="0.25">
      <c r="B45" s="7">
        <v>95</v>
      </c>
      <c r="C45" s="8" t="s">
        <v>52</v>
      </c>
      <c r="D45" s="9">
        <v>10.45</v>
      </c>
      <c r="E45" s="9">
        <f t="shared" si="0"/>
        <v>992.74999999999989</v>
      </c>
      <c r="F45" s="10"/>
      <c r="H45" s="29">
        <v>48</v>
      </c>
      <c r="I45" s="24" t="s">
        <v>52</v>
      </c>
      <c r="J45" s="25">
        <v>10.45</v>
      </c>
      <c r="K45" s="26">
        <f t="shared" si="1"/>
        <v>501.59999999999997</v>
      </c>
      <c r="L45" s="16"/>
      <c r="O45" s="29">
        <v>24</v>
      </c>
      <c r="P45" s="24" t="s">
        <v>52</v>
      </c>
      <c r="Q45" s="25">
        <v>10.45</v>
      </c>
      <c r="R45" s="26">
        <f t="shared" si="2"/>
        <v>250.79999999999998</v>
      </c>
      <c r="S45" s="16"/>
      <c r="T45" s="16"/>
      <c r="V45" s="27">
        <v>23</v>
      </c>
      <c r="W45" s="8" t="s">
        <v>52</v>
      </c>
      <c r="X45" s="9">
        <v>10.45</v>
      </c>
      <c r="Y45" s="28">
        <f t="shared" si="3"/>
        <v>240.35</v>
      </c>
      <c r="Z45" s="22"/>
      <c r="AA45" s="22"/>
      <c r="AB45" s="22"/>
    </row>
    <row r="46" spans="2:28" ht="15.75" customHeight="1" thickBot="1" x14ac:dyDescent="0.3">
      <c r="B46" s="7">
        <v>95</v>
      </c>
      <c r="C46" s="8" t="s">
        <v>53</v>
      </c>
      <c r="D46" s="9">
        <v>10.45</v>
      </c>
      <c r="E46" s="9">
        <f t="shared" si="0"/>
        <v>992.74999999999989</v>
      </c>
      <c r="F46" s="10"/>
      <c r="H46" s="29">
        <v>48</v>
      </c>
      <c r="I46" s="24" t="s">
        <v>53</v>
      </c>
      <c r="J46" s="25">
        <v>10.45</v>
      </c>
      <c r="K46" s="26">
        <f t="shared" si="1"/>
        <v>501.59999999999997</v>
      </c>
      <c r="L46" s="16"/>
      <c r="O46" s="29">
        <v>24</v>
      </c>
      <c r="P46" s="24" t="s">
        <v>53</v>
      </c>
      <c r="Q46" s="25">
        <v>10.45</v>
      </c>
      <c r="R46" s="26">
        <f t="shared" si="2"/>
        <v>250.79999999999998</v>
      </c>
      <c r="S46" s="40" t="s">
        <v>24</v>
      </c>
      <c r="T46" s="40"/>
      <c r="V46" s="27">
        <v>23</v>
      </c>
      <c r="W46" s="8" t="s">
        <v>53</v>
      </c>
      <c r="X46" s="9">
        <v>10.45</v>
      </c>
      <c r="Y46" s="28">
        <f t="shared" si="3"/>
        <v>240.35</v>
      </c>
      <c r="Z46" s="41" t="s">
        <v>24</v>
      </c>
      <c r="AA46" s="22"/>
      <c r="AB46" s="22"/>
    </row>
    <row r="47" spans="2:28" ht="15.75" customHeight="1" thickTop="1" thickBot="1" x14ac:dyDescent="0.3">
      <c r="B47" s="7">
        <v>50</v>
      </c>
      <c r="C47" s="8" t="s">
        <v>54</v>
      </c>
      <c r="D47" s="9">
        <v>13</v>
      </c>
      <c r="E47" s="9">
        <f t="shared" si="0"/>
        <v>650</v>
      </c>
      <c r="F47" s="10"/>
      <c r="H47" s="23">
        <v>25</v>
      </c>
      <c r="I47" s="24" t="s">
        <v>54</v>
      </c>
      <c r="J47" s="25">
        <v>13</v>
      </c>
      <c r="K47" s="26">
        <f t="shared" si="1"/>
        <v>325</v>
      </c>
      <c r="L47" s="16"/>
      <c r="O47" s="32">
        <v>13</v>
      </c>
      <c r="P47" s="33" t="s">
        <v>54</v>
      </c>
      <c r="Q47" s="34">
        <v>13</v>
      </c>
      <c r="R47" s="26">
        <f t="shared" si="2"/>
        <v>169</v>
      </c>
      <c r="S47" s="106">
        <f>SUM(R6:R47)</f>
        <v>22856.359999999997</v>
      </c>
      <c r="T47" s="16"/>
      <c r="V47" s="42">
        <v>12</v>
      </c>
      <c r="W47" s="43" t="s">
        <v>54</v>
      </c>
      <c r="X47" s="44">
        <v>13</v>
      </c>
      <c r="Y47" s="28">
        <f t="shared" si="3"/>
        <v>156</v>
      </c>
      <c r="Z47" s="107">
        <f>SUM(Y6:Y47)</f>
        <v>22553.539999999997</v>
      </c>
      <c r="AA47" s="22"/>
      <c r="AB47" s="22"/>
    </row>
    <row r="48" spans="2:28" ht="18" thickTop="1" thickBot="1" x14ac:dyDescent="0.35">
      <c r="B48" s="7">
        <v>200</v>
      </c>
      <c r="C48" s="8" t="s">
        <v>55</v>
      </c>
      <c r="D48" s="9">
        <v>13</v>
      </c>
      <c r="E48" s="9">
        <f t="shared" si="0"/>
        <v>2600</v>
      </c>
      <c r="F48" s="10"/>
      <c r="H48" s="23">
        <v>100</v>
      </c>
      <c r="I48" s="24" t="s">
        <v>55</v>
      </c>
      <c r="J48" s="25">
        <v>13</v>
      </c>
      <c r="K48" s="26">
        <f t="shared" si="1"/>
        <v>1300</v>
      </c>
      <c r="L48" s="16"/>
      <c r="N48" s="46" t="s">
        <v>56</v>
      </c>
      <c r="O48" s="12">
        <v>50</v>
      </c>
      <c r="P48" s="13" t="s">
        <v>55</v>
      </c>
      <c r="Q48" s="14">
        <v>13</v>
      </c>
      <c r="R48" s="17">
        <f>+Q48*O48</f>
        <v>650</v>
      </c>
      <c r="S48" s="16"/>
      <c r="T48" s="16"/>
      <c r="U48" s="36" t="s">
        <v>27</v>
      </c>
      <c r="V48" s="47">
        <v>50</v>
      </c>
      <c r="W48" s="19" t="s">
        <v>55</v>
      </c>
      <c r="X48" s="20">
        <v>13</v>
      </c>
      <c r="Y48" s="21">
        <f>+V48*X48</f>
        <v>650</v>
      </c>
      <c r="Z48" s="22"/>
      <c r="AA48" s="22"/>
      <c r="AB48" s="22"/>
    </row>
    <row r="49" spans="2:28" ht="15.75" customHeight="1" thickTop="1" x14ac:dyDescent="0.25">
      <c r="B49" s="7">
        <v>100</v>
      </c>
      <c r="C49" s="8" t="s">
        <v>57</v>
      </c>
      <c r="D49" s="9">
        <v>21</v>
      </c>
      <c r="E49" s="9">
        <f t="shared" si="0"/>
        <v>2100</v>
      </c>
      <c r="F49" s="10"/>
      <c r="H49" s="23">
        <v>50</v>
      </c>
      <c r="I49" s="24" t="s">
        <v>57</v>
      </c>
      <c r="J49" s="25">
        <v>21</v>
      </c>
      <c r="K49" s="26">
        <f t="shared" si="1"/>
        <v>1050</v>
      </c>
      <c r="L49" s="16"/>
      <c r="O49" s="23">
        <v>25</v>
      </c>
      <c r="P49" s="24" t="s">
        <v>57</v>
      </c>
      <c r="Q49" s="25">
        <v>21</v>
      </c>
      <c r="R49" s="26">
        <f>+Q49*O49</f>
        <v>525</v>
      </c>
      <c r="S49" s="16"/>
      <c r="T49" s="16"/>
      <c r="V49" s="27">
        <v>25</v>
      </c>
      <c r="W49" s="8" t="s">
        <v>57</v>
      </c>
      <c r="X49" s="9">
        <v>21</v>
      </c>
      <c r="Y49" s="28">
        <f>+V49*X49</f>
        <v>525</v>
      </c>
      <c r="Z49" s="22"/>
      <c r="AA49" s="22"/>
      <c r="AB49" s="22"/>
    </row>
    <row r="50" spans="2:28" ht="15.75" customHeight="1" x14ac:dyDescent="0.25">
      <c r="B50" s="7">
        <v>30</v>
      </c>
      <c r="C50" s="8" t="s">
        <v>58</v>
      </c>
      <c r="D50" s="9">
        <v>13.5</v>
      </c>
      <c r="E50" s="9">
        <f t="shared" si="0"/>
        <v>405</v>
      </c>
      <c r="F50" s="10"/>
      <c r="H50" s="23">
        <v>15</v>
      </c>
      <c r="I50" s="24" t="s">
        <v>58</v>
      </c>
      <c r="J50" s="25">
        <v>13.5</v>
      </c>
      <c r="K50" s="26">
        <f t="shared" si="1"/>
        <v>202.5</v>
      </c>
      <c r="L50" s="16"/>
      <c r="O50" s="23">
        <v>8</v>
      </c>
      <c r="P50" s="24" t="s">
        <v>58</v>
      </c>
      <c r="Q50" s="25">
        <v>13.5</v>
      </c>
      <c r="R50" s="26">
        <f t="shared" ref="R50:R70" si="4">+Q50*O50</f>
        <v>108</v>
      </c>
      <c r="S50" s="16"/>
      <c r="T50" s="16"/>
      <c r="V50" s="27">
        <v>7</v>
      </c>
      <c r="W50" s="8" t="s">
        <v>58</v>
      </c>
      <c r="X50" s="9">
        <v>13.5</v>
      </c>
      <c r="Y50" s="28">
        <f t="shared" ref="Y50:Y70" si="5">+V50*X50</f>
        <v>94.5</v>
      </c>
      <c r="Z50" s="22"/>
      <c r="AA50" s="22"/>
      <c r="AB50" s="22"/>
    </row>
    <row r="51" spans="2:28" ht="15.75" customHeight="1" x14ac:dyDescent="0.25">
      <c r="B51" s="7">
        <v>30</v>
      </c>
      <c r="C51" s="8" t="s">
        <v>59</v>
      </c>
      <c r="D51" s="9">
        <v>13.5</v>
      </c>
      <c r="E51" s="9">
        <f t="shared" si="0"/>
        <v>405</v>
      </c>
      <c r="F51" s="10"/>
      <c r="H51" s="23">
        <v>15</v>
      </c>
      <c r="I51" s="24" t="s">
        <v>59</v>
      </c>
      <c r="J51" s="25">
        <v>13.5</v>
      </c>
      <c r="K51" s="26">
        <f t="shared" si="1"/>
        <v>202.5</v>
      </c>
      <c r="L51" s="16"/>
      <c r="O51" s="23">
        <v>8</v>
      </c>
      <c r="P51" s="24" t="s">
        <v>59</v>
      </c>
      <c r="Q51" s="25">
        <v>13.5</v>
      </c>
      <c r="R51" s="26">
        <f t="shared" si="4"/>
        <v>108</v>
      </c>
      <c r="S51" s="16"/>
      <c r="T51" s="16"/>
      <c r="V51" s="27">
        <v>7</v>
      </c>
      <c r="W51" s="8" t="s">
        <v>59</v>
      </c>
      <c r="X51" s="9">
        <v>13.5</v>
      </c>
      <c r="Y51" s="28">
        <f t="shared" si="5"/>
        <v>94.5</v>
      </c>
      <c r="Z51" s="22"/>
      <c r="AA51" s="22"/>
      <c r="AB51" s="22"/>
    </row>
    <row r="52" spans="2:28" ht="15.75" customHeight="1" x14ac:dyDescent="0.25">
      <c r="B52" s="7">
        <v>30</v>
      </c>
      <c r="C52" s="8" t="s">
        <v>60</v>
      </c>
      <c r="D52" s="9">
        <v>13.5</v>
      </c>
      <c r="E52" s="9">
        <f t="shared" si="0"/>
        <v>405</v>
      </c>
      <c r="F52" s="10"/>
      <c r="H52" s="23">
        <v>15</v>
      </c>
      <c r="I52" s="24" t="s">
        <v>60</v>
      </c>
      <c r="J52" s="25">
        <v>13.5</v>
      </c>
      <c r="K52" s="26">
        <f t="shared" si="1"/>
        <v>202.5</v>
      </c>
      <c r="L52" s="16"/>
      <c r="O52" s="23">
        <v>8</v>
      </c>
      <c r="P52" s="24" t="s">
        <v>60</v>
      </c>
      <c r="Q52" s="25">
        <v>13.5</v>
      </c>
      <c r="R52" s="26">
        <f t="shared" si="4"/>
        <v>108</v>
      </c>
      <c r="S52" s="16"/>
      <c r="T52" s="16"/>
      <c r="V52" s="27">
        <v>7</v>
      </c>
      <c r="W52" s="8" t="s">
        <v>60</v>
      </c>
      <c r="X52" s="9">
        <v>13.5</v>
      </c>
      <c r="Y52" s="28">
        <f t="shared" si="5"/>
        <v>94.5</v>
      </c>
      <c r="Z52" s="22"/>
      <c r="AA52" s="22"/>
      <c r="AB52" s="22"/>
    </row>
    <row r="53" spans="2:28" ht="15.75" customHeight="1" x14ac:dyDescent="0.25">
      <c r="B53" s="7">
        <v>30</v>
      </c>
      <c r="C53" s="8" t="s">
        <v>61</v>
      </c>
      <c r="D53" s="9">
        <v>13.5</v>
      </c>
      <c r="E53" s="9">
        <f t="shared" si="0"/>
        <v>405</v>
      </c>
      <c r="F53" s="10"/>
      <c r="H53" s="23">
        <v>15</v>
      </c>
      <c r="I53" s="24" t="s">
        <v>61</v>
      </c>
      <c r="J53" s="25">
        <v>13.5</v>
      </c>
      <c r="K53" s="26">
        <f t="shared" si="1"/>
        <v>202.5</v>
      </c>
      <c r="L53" s="16"/>
      <c r="O53" s="23">
        <v>8</v>
      </c>
      <c r="P53" s="24" t="s">
        <v>61</v>
      </c>
      <c r="Q53" s="25">
        <v>13.5</v>
      </c>
      <c r="R53" s="26">
        <f t="shared" si="4"/>
        <v>108</v>
      </c>
      <c r="S53" s="16"/>
      <c r="T53" s="16"/>
      <c r="V53" s="27">
        <v>7</v>
      </c>
      <c r="W53" s="8" t="s">
        <v>61</v>
      </c>
      <c r="X53" s="9">
        <v>13.5</v>
      </c>
      <c r="Y53" s="28">
        <f t="shared" si="5"/>
        <v>94.5</v>
      </c>
      <c r="Z53" s="22"/>
      <c r="AA53" s="22"/>
      <c r="AB53" s="22"/>
    </row>
    <row r="54" spans="2:28" ht="15.75" customHeight="1" x14ac:dyDescent="0.25">
      <c r="B54" s="7">
        <v>100</v>
      </c>
      <c r="C54" s="8" t="s">
        <v>62</v>
      </c>
      <c r="D54" s="9">
        <v>16.100000000000001</v>
      </c>
      <c r="E54" s="9">
        <f t="shared" si="0"/>
        <v>1610.0000000000002</v>
      </c>
      <c r="F54" s="10"/>
      <c r="H54" s="23">
        <v>50</v>
      </c>
      <c r="I54" s="24" t="s">
        <v>62</v>
      </c>
      <c r="J54" s="25">
        <v>16.100000000000001</v>
      </c>
      <c r="K54" s="26">
        <f t="shared" si="1"/>
        <v>805.00000000000011</v>
      </c>
      <c r="L54" s="16"/>
      <c r="O54" s="23">
        <v>25</v>
      </c>
      <c r="P54" s="24" t="s">
        <v>62</v>
      </c>
      <c r="Q54" s="25">
        <v>16.100000000000001</v>
      </c>
      <c r="R54" s="26">
        <f t="shared" si="4"/>
        <v>402.50000000000006</v>
      </c>
      <c r="S54" s="16"/>
      <c r="T54" s="16"/>
      <c r="V54" s="27">
        <v>25</v>
      </c>
      <c r="W54" s="8" t="s">
        <v>62</v>
      </c>
      <c r="X54" s="9">
        <v>16.100000000000001</v>
      </c>
      <c r="Y54" s="28">
        <f t="shared" si="5"/>
        <v>402.50000000000006</v>
      </c>
      <c r="Z54" s="22"/>
      <c r="AA54" s="22"/>
      <c r="AB54" s="22"/>
    </row>
    <row r="55" spans="2:28" ht="15.75" customHeight="1" x14ac:dyDescent="0.25">
      <c r="B55" s="7">
        <v>100</v>
      </c>
      <c r="C55" s="8" t="s">
        <v>63</v>
      </c>
      <c r="D55" s="9">
        <v>16.100000000000001</v>
      </c>
      <c r="E55" s="9">
        <f t="shared" si="0"/>
        <v>1610.0000000000002</v>
      </c>
      <c r="F55" s="10"/>
      <c r="H55" s="23">
        <v>50</v>
      </c>
      <c r="I55" s="24" t="s">
        <v>63</v>
      </c>
      <c r="J55" s="25">
        <v>16.100000000000001</v>
      </c>
      <c r="K55" s="26">
        <f t="shared" si="1"/>
        <v>805.00000000000011</v>
      </c>
      <c r="L55" s="16"/>
      <c r="O55" s="23">
        <v>25</v>
      </c>
      <c r="P55" s="24" t="s">
        <v>63</v>
      </c>
      <c r="Q55" s="25">
        <v>16.100000000000001</v>
      </c>
      <c r="R55" s="26">
        <f t="shared" si="4"/>
        <v>402.50000000000006</v>
      </c>
      <c r="S55" s="16"/>
      <c r="T55" s="16"/>
      <c r="V55" s="27">
        <v>25</v>
      </c>
      <c r="W55" s="8" t="s">
        <v>63</v>
      </c>
      <c r="X55" s="9">
        <v>16.100000000000001</v>
      </c>
      <c r="Y55" s="28">
        <f t="shared" si="5"/>
        <v>402.50000000000006</v>
      </c>
      <c r="Z55" s="22"/>
      <c r="AA55" s="22"/>
      <c r="AB55" s="22"/>
    </row>
    <row r="56" spans="2:28" ht="15.75" customHeight="1" x14ac:dyDescent="0.25">
      <c r="B56" s="7">
        <v>40</v>
      </c>
      <c r="C56" s="8" t="s">
        <v>64</v>
      </c>
      <c r="D56" s="9">
        <v>25.15</v>
      </c>
      <c r="E56" s="9">
        <f t="shared" si="0"/>
        <v>1006</v>
      </c>
      <c r="F56" s="10"/>
      <c r="H56" s="29">
        <v>20</v>
      </c>
      <c r="I56" s="24" t="s">
        <v>64</v>
      </c>
      <c r="J56" s="25">
        <v>25.15</v>
      </c>
      <c r="K56" s="26">
        <f t="shared" si="1"/>
        <v>503</v>
      </c>
      <c r="L56" s="16"/>
      <c r="O56" s="29">
        <v>10</v>
      </c>
      <c r="P56" s="24" t="s">
        <v>64</v>
      </c>
      <c r="Q56" s="25">
        <v>25.15</v>
      </c>
      <c r="R56" s="26">
        <f t="shared" si="4"/>
        <v>251.5</v>
      </c>
      <c r="S56" s="16"/>
      <c r="T56" s="16"/>
      <c r="V56" s="27">
        <v>10</v>
      </c>
      <c r="W56" s="8" t="s">
        <v>64</v>
      </c>
      <c r="X56" s="9">
        <v>25.15</v>
      </c>
      <c r="Y56" s="28">
        <f t="shared" si="5"/>
        <v>251.5</v>
      </c>
      <c r="Z56" s="22"/>
      <c r="AA56" s="22"/>
      <c r="AB56" s="22"/>
    </row>
    <row r="57" spans="2:28" ht="15.75" customHeight="1" x14ac:dyDescent="0.25">
      <c r="B57" s="7">
        <v>50</v>
      </c>
      <c r="C57" s="8" t="s">
        <v>65</v>
      </c>
      <c r="D57" s="9">
        <v>10.15</v>
      </c>
      <c r="E57" s="9">
        <f t="shared" si="0"/>
        <v>507.5</v>
      </c>
      <c r="F57" s="10"/>
      <c r="H57" s="23">
        <v>25</v>
      </c>
      <c r="I57" s="24" t="s">
        <v>65</v>
      </c>
      <c r="J57" s="25">
        <v>10.15</v>
      </c>
      <c r="K57" s="26">
        <f t="shared" si="1"/>
        <v>253.75</v>
      </c>
      <c r="L57" s="16"/>
      <c r="O57" s="23">
        <v>13</v>
      </c>
      <c r="P57" s="24" t="s">
        <v>65</v>
      </c>
      <c r="Q57" s="25">
        <v>10.15</v>
      </c>
      <c r="R57" s="26">
        <f t="shared" si="4"/>
        <v>131.95000000000002</v>
      </c>
      <c r="S57" s="16"/>
      <c r="T57" s="16"/>
      <c r="V57" s="27">
        <v>12</v>
      </c>
      <c r="W57" s="8" t="s">
        <v>65</v>
      </c>
      <c r="X57" s="9">
        <v>10.15</v>
      </c>
      <c r="Y57" s="28">
        <f t="shared" si="5"/>
        <v>121.80000000000001</v>
      </c>
      <c r="Z57" s="22"/>
      <c r="AA57" s="22"/>
      <c r="AB57" s="22"/>
    </row>
    <row r="58" spans="2:28" ht="15.75" customHeight="1" x14ac:dyDescent="0.25">
      <c r="B58" s="7">
        <v>80</v>
      </c>
      <c r="C58" s="8" t="s">
        <v>66</v>
      </c>
      <c r="D58" s="9">
        <v>23</v>
      </c>
      <c r="E58" s="9">
        <f t="shared" si="0"/>
        <v>1840</v>
      </c>
      <c r="F58" s="10"/>
      <c r="H58" s="29">
        <v>40</v>
      </c>
      <c r="I58" s="24" t="s">
        <v>66</v>
      </c>
      <c r="J58" s="25">
        <v>23</v>
      </c>
      <c r="K58" s="26">
        <f t="shared" si="1"/>
        <v>920</v>
      </c>
      <c r="L58" s="16"/>
      <c r="O58" s="29">
        <v>20</v>
      </c>
      <c r="P58" s="24" t="s">
        <v>66</v>
      </c>
      <c r="Q58" s="25">
        <v>23</v>
      </c>
      <c r="R58" s="26">
        <f t="shared" si="4"/>
        <v>460</v>
      </c>
      <c r="S58" s="16"/>
      <c r="T58" s="16"/>
      <c r="V58" s="27">
        <v>20</v>
      </c>
      <c r="W58" s="8" t="s">
        <v>66</v>
      </c>
      <c r="X58" s="9">
        <v>23</v>
      </c>
      <c r="Y58" s="28">
        <f t="shared" si="5"/>
        <v>460</v>
      </c>
      <c r="Z58" s="22"/>
      <c r="AA58" s="22"/>
      <c r="AB58" s="22"/>
    </row>
    <row r="59" spans="2:28" ht="15.75" customHeight="1" x14ac:dyDescent="0.25">
      <c r="B59" s="7">
        <v>50</v>
      </c>
      <c r="C59" s="8" t="s">
        <v>67</v>
      </c>
      <c r="D59" s="9">
        <v>26</v>
      </c>
      <c r="E59" s="9">
        <f t="shared" si="0"/>
        <v>1300</v>
      </c>
      <c r="F59" s="10"/>
      <c r="H59" s="23">
        <v>25</v>
      </c>
      <c r="I59" s="24" t="s">
        <v>67</v>
      </c>
      <c r="J59" s="25">
        <v>26</v>
      </c>
      <c r="K59" s="26">
        <f t="shared" si="1"/>
        <v>650</v>
      </c>
      <c r="L59" s="16"/>
      <c r="O59" s="23">
        <v>13</v>
      </c>
      <c r="P59" s="24" t="s">
        <v>67</v>
      </c>
      <c r="Q59" s="25">
        <v>26</v>
      </c>
      <c r="R59" s="26">
        <f t="shared" si="4"/>
        <v>338</v>
      </c>
      <c r="S59" s="16"/>
      <c r="T59" s="16"/>
      <c r="V59" s="27">
        <v>12</v>
      </c>
      <c r="W59" s="8" t="s">
        <v>67</v>
      </c>
      <c r="X59" s="9">
        <v>26</v>
      </c>
      <c r="Y59" s="28">
        <f t="shared" si="5"/>
        <v>312</v>
      </c>
      <c r="Z59" s="22"/>
      <c r="AA59" s="22"/>
      <c r="AB59" s="22"/>
    </row>
    <row r="60" spans="2:28" ht="15.75" customHeight="1" x14ac:dyDescent="0.25">
      <c r="B60" s="7">
        <v>40</v>
      </c>
      <c r="C60" s="8" t="s">
        <v>68</v>
      </c>
      <c r="D60" s="9">
        <v>34.5</v>
      </c>
      <c r="E60" s="9">
        <f t="shared" si="0"/>
        <v>1380</v>
      </c>
      <c r="F60" s="10"/>
      <c r="H60" s="29">
        <v>20</v>
      </c>
      <c r="I60" s="24" t="s">
        <v>68</v>
      </c>
      <c r="J60" s="25">
        <v>34.5</v>
      </c>
      <c r="K60" s="26">
        <f t="shared" si="1"/>
        <v>690</v>
      </c>
      <c r="L60" s="16"/>
      <c r="O60" s="29">
        <v>10</v>
      </c>
      <c r="P60" s="24" t="s">
        <v>68</v>
      </c>
      <c r="Q60" s="25">
        <v>34.5</v>
      </c>
      <c r="R60" s="26">
        <f t="shared" si="4"/>
        <v>345</v>
      </c>
      <c r="S60" s="16"/>
      <c r="T60" s="16"/>
      <c r="V60" s="27">
        <v>10</v>
      </c>
      <c r="W60" s="8" t="s">
        <v>68</v>
      </c>
      <c r="X60" s="9">
        <v>34.5</v>
      </c>
      <c r="Y60" s="28">
        <f t="shared" si="5"/>
        <v>345</v>
      </c>
      <c r="Z60" s="22"/>
      <c r="AA60" s="22"/>
      <c r="AB60" s="22"/>
    </row>
    <row r="61" spans="2:28" ht="15.75" customHeight="1" x14ac:dyDescent="0.25">
      <c r="B61" s="7">
        <v>50</v>
      </c>
      <c r="C61" s="8" t="s">
        <v>69</v>
      </c>
      <c r="D61" s="9">
        <v>32.5</v>
      </c>
      <c r="E61" s="9">
        <f t="shared" si="0"/>
        <v>1625</v>
      </c>
      <c r="F61" s="10"/>
      <c r="H61" s="23">
        <v>25</v>
      </c>
      <c r="I61" s="24" t="s">
        <v>69</v>
      </c>
      <c r="J61" s="25">
        <v>32.5</v>
      </c>
      <c r="K61" s="26">
        <f t="shared" si="1"/>
        <v>812.5</v>
      </c>
      <c r="L61" s="16"/>
      <c r="O61" s="23">
        <v>13</v>
      </c>
      <c r="P61" s="24" t="s">
        <v>69</v>
      </c>
      <c r="Q61" s="25">
        <v>32.5</v>
      </c>
      <c r="R61" s="26">
        <f t="shared" si="4"/>
        <v>422.5</v>
      </c>
      <c r="S61" s="16"/>
      <c r="T61" s="16"/>
      <c r="V61" s="27">
        <v>12</v>
      </c>
      <c r="W61" s="8" t="s">
        <v>69</v>
      </c>
      <c r="X61" s="9">
        <v>32.5</v>
      </c>
      <c r="Y61" s="28">
        <f t="shared" si="5"/>
        <v>390</v>
      </c>
      <c r="Z61" s="22"/>
      <c r="AA61" s="22"/>
      <c r="AB61" s="22"/>
    </row>
    <row r="62" spans="2:28" ht="15.75" customHeight="1" x14ac:dyDescent="0.25">
      <c r="B62" s="7">
        <v>100</v>
      </c>
      <c r="C62" s="8" t="s">
        <v>70</v>
      </c>
      <c r="D62" s="9">
        <v>23</v>
      </c>
      <c r="E62" s="9">
        <f t="shared" si="0"/>
        <v>2300</v>
      </c>
      <c r="F62" s="10"/>
      <c r="H62" s="23">
        <v>50</v>
      </c>
      <c r="I62" s="24" t="s">
        <v>70</v>
      </c>
      <c r="J62" s="25">
        <v>23</v>
      </c>
      <c r="K62" s="26">
        <f t="shared" si="1"/>
        <v>1150</v>
      </c>
      <c r="L62" s="16"/>
      <c r="O62" s="23">
        <v>25</v>
      </c>
      <c r="P62" s="24" t="s">
        <v>70</v>
      </c>
      <c r="Q62" s="25">
        <v>23</v>
      </c>
      <c r="R62" s="26">
        <f t="shared" si="4"/>
        <v>575</v>
      </c>
      <c r="S62" s="16"/>
      <c r="T62" s="16"/>
      <c r="V62" s="27">
        <v>25</v>
      </c>
      <c r="W62" s="8" t="s">
        <v>70</v>
      </c>
      <c r="X62" s="9">
        <v>23</v>
      </c>
      <c r="Y62" s="28">
        <f t="shared" si="5"/>
        <v>575</v>
      </c>
      <c r="Z62" s="22"/>
      <c r="AA62" s="22"/>
      <c r="AB62" s="22"/>
    </row>
    <row r="63" spans="2:28" ht="15.75" customHeight="1" x14ac:dyDescent="0.25">
      <c r="B63" s="7">
        <v>100</v>
      </c>
      <c r="C63" s="8" t="s">
        <v>71</v>
      </c>
      <c r="D63" s="9">
        <v>25</v>
      </c>
      <c r="E63" s="9">
        <f t="shared" si="0"/>
        <v>2500</v>
      </c>
      <c r="F63" s="10"/>
      <c r="H63" s="23">
        <v>50</v>
      </c>
      <c r="I63" s="24" t="s">
        <v>71</v>
      </c>
      <c r="J63" s="25">
        <v>25</v>
      </c>
      <c r="K63" s="26">
        <f t="shared" si="1"/>
        <v>1250</v>
      </c>
      <c r="L63" s="16"/>
      <c r="O63" s="23">
        <v>25</v>
      </c>
      <c r="P63" s="24" t="s">
        <v>71</v>
      </c>
      <c r="Q63" s="25">
        <v>25</v>
      </c>
      <c r="R63" s="26">
        <f>+Q63*O63</f>
        <v>625</v>
      </c>
      <c r="S63" s="16"/>
      <c r="T63" s="16"/>
      <c r="V63" s="27">
        <v>25</v>
      </c>
      <c r="W63" s="8" t="s">
        <v>71</v>
      </c>
      <c r="X63" s="9">
        <v>25</v>
      </c>
      <c r="Y63" s="28">
        <f t="shared" si="5"/>
        <v>625</v>
      </c>
      <c r="Z63" s="22"/>
      <c r="AA63" s="22"/>
      <c r="AB63" s="22"/>
    </row>
    <row r="64" spans="2:28" ht="15.75" customHeight="1" x14ac:dyDescent="0.25">
      <c r="B64" s="7">
        <v>250</v>
      </c>
      <c r="C64" s="8" t="s">
        <v>72</v>
      </c>
      <c r="D64" s="9">
        <v>5.3</v>
      </c>
      <c r="E64" s="9">
        <f t="shared" si="0"/>
        <v>1325</v>
      </c>
      <c r="F64" s="10"/>
      <c r="H64" s="29">
        <v>125</v>
      </c>
      <c r="I64" s="24" t="s">
        <v>72</v>
      </c>
      <c r="J64" s="25">
        <v>5.3</v>
      </c>
      <c r="K64" s="26">
        <f t="shared" si="1"/>
        <v>662.5</v>
      </c>
      <c r="L64" s="16"/>
      <c r="O64" s="29">
        <v>63</v>
      </c>
      <c r="P64" s="24" t="s">
        <v>72</v>
      </c>
      <c r="Q64" s="25">
        <v>5.3</v>
      </c>
      <c r="R64" s="26">
        <f t="shared" si="4"/>
        <v>333.9</v>
      </c>
      <c r="S64" s="16"/>
      <c r="T64" s="16"/>
      <c r="V64" s="27">
        <v>62</v>
      </c>
      <c r="W64" s="8" t="s">
        <v>72</v>
      </c>
      <c r="X64" s="9">
        <v>5.3</v>
      </c>
      <c r="Y64" s="28">
        <f t="shared" si="5"/>
        <v>328.59999999999997</v>
      </c>
      <c r="Z64" s="22"/>
      <c r="AA64" s="22"/>
      <c r="AB64" s="22"/>
    </row>
    <row r="65" spans="2:28" ht="15.75" customHeight="1" x14ac:dyDescent="0.25">
      <c r="B65" s="7">
        <v>150</v>
      </c>
      <c r="C65" s="8" t="s">
        <v>73</v>
      </c>
      <c r="D65" s="9">
        <v>6</v>
      </c>
      <c r="E65" s="9">
        <f t="shared" si="0"/>
        <v>900</v>
      </c>
      <c r="F65" s="10"/>
      <c r="H65" s="29">
        <v>75</v>
      </c>
      <c r="I65" s="24" t="s">
        <v>73</v>
      </c>
      <c r="J65" s="25">
        <v>6</v>
      </c>
      <c r="K65" s="26">
        <f t="shared" si="1"/>
        <v>450</v>
      </c>
      <c r="L65" s="16"/>
      <c r="O65" s="29">
        <v>38</v>
      </c>
      <c r="P65" s="24" t="s">
        <v>73</v>
      </c>
      <c r="Q65" s="25">
        <v>6</v>
      </c>
      <c r="R65" s="26">
        <f t="shared" si="4"/>
        <v>228</v>
      </c>
      <c r="S65" s="16"/>
      <c r="T65" s="16"/>
      <c r="V65" s="27">
        <v>37</v>
      </c>
      <c r="W65" s="8" t="s">
        <v>73</v>
      </c>
      <c r="X65" s="9">
        <v>6</v>
      </c>
      <c r="Y65" s="28">
        <f t="shared" si="5"/>
        <v>222</v>
      </c>
      <c r="Z65" s="22"/>
      <c r="AA65" s="22"/>
      <c r="AB65" s="22"/>
    </row>
    <row r="66" spans="2:28" ht="15.75" customHeight="1" x14ac:dyDescent="0.25">
      <c r="B66" s="7">
        <v>300</v>
      </c>
      <c r="C66" s="8" t="s">
        <v>74</v>
      </c>
      <c r="D66" s="9">
        <v>5</v>
      </c>
      <c r="E66" s="9">
        <f t="shared" si="0"/>
        <v>1500</v>
      </c>
      <c r="F66" s="10"/>
      <c r="H66" s="23">
        <v>150</v>
      </c>
      <c r="I66" s="24" t="s">
        <v>74</v>
      </c>
      <c r="J66" s="25">
        <v>5</v>
      </c>
      <c r="K66" s="26">
        <f t="shared" si="1"/>
        <v>750</v>
      </c>
      <c r="L66" s="16"/>
      <c r="O66" s="23">
        <v>75</v>
      </c>
      <c r="P66" s="24" t="s">
        <v>74</v>
      </c>
      <c r="Q66" s="25">
        <v>5</v>
      </c>
      <c r="R66" s="26">
        <f t="shared" si="4"/>
        <v>375</v>
      </c>
      <c r="S66" s="16"/>
      <c r="T66" s="16"/>
      <c r="V66" s="27">
        <v>75</v>
      </c>
      <c r="W66" s="8" t="s">
        <v>74</v>
      </c>
      <c r="X66" s="9">
        <v>5</v>
      </c>
      <c r="Y66" s="28">
        <f t="shared" si="5"/>
        <v>375</v>
      </c>
      <c r="Z66" s="22"/>
      <c r="AA66" s="22"/>
      <c r="AB66" s="22"/>
    </row>
    <row r="67" spans="2:28" ht="15.75" customHeight="1" x14ac:dyDescent="0.25">
      <c r="B67" s="7">
        <v>300</v>
      </c>
      <c r="C67" s="8" t="s">
        <v>75</v>
      </c>
      <c r="D67" s="9">
        <v>5</v>
      </c>
      <c r="E67" s="9">
        <f t="shared" si="0"/>
        <v>1500</v>
      </c>
      <c r="F67" s="10"/>
      <c r="H67" s="23">
        <v>150</v>
      </c>
      <c r="I67" s="24" t="s">
        <v>75</v>
      </c>
      <c r="J67" s="25">
        <v>5</v>
      </c>
      <c r="K67" s="26">
        <f t="shared" si="1"/>
        <v>750</v>
      </c>
      <c r="L67" s="16"/>
      <c r="O67" s="23">
        <v>75</v>
      </c>
      <c r="P67" s="24" t="s">
        <v>75</v>
      </c>
      <c r="Q67" s="25">
        <v>5</v>
      </c>
      <c r="R67" s="26">
        <f t="shared" si="4"/>
        <v>375</v>
      </c>
      <c r="S67" s="16"/>
      <c r="T67" s="16"/>
      <c r="V67" s="27">
        <v>75</v>
      </c>
      <c r="W67" s="8" t="s">
        <v>75</v>
      </c>
      <c r="X67" s="9">
        <v>5</v>
      </c>
      <c r="Y67" s="28">
        <f t="shared" si="5"/>
        <v>375</v>
      </c>
      <c r="Z67" s="22"/>
      <c r="AA67" s="22"/>
      <c r="AB67" s="22"/>
    </row>
    <row r="68" spans="2:28" ht="15.75" customHeight="1" x14ac:dyDescent="0.25">
      <c r="B68" s="7">
        <v>240</v>
      </c>
      <c r="C68" s="8" t="s">
        <v>76</v>
      </c>
      <c r="D68" s="9">
        <v>3.75</v>
      </c>
      <c r="E68" s="9">
        <f t="shared" si="0"/>
        <v>900</v>
      </c>
      <c r="F68" s="10"/>
      <c r="H68" s="29">
        <v>120</v>
      </c>
      <c r="I68" s="24" t="s">
        <v>76</v>
      </c>
      <c r="J68" s="25">
        <v>3.75</v>
      </c>
      <c r="K68" s="26">
        <f t="shared" si="1"/>
        <v>450</v>
      </c>
      <c r="L68" s="16"/>
      <c r="O68" s="29">
        <v>60</v>
      </c>
      <c r="P68" s="24" t="s">
        <v>76</v>
      </c>
      <c r="Q68" s="25">
        <v>3.75</v>
      </c>
      <c r="R68" s="26">
        <f t="shared" si="4"/>
        <v>225</v>
      </c>
      <c r="S68" s="16"/>
      <c r="T68" s="16"/>
      <c r="V68" s="27">
        <v>60</v>
      </c>
      <c r="W68" s="8" t="s">
        <v>76</v>
      </c>
      <c r="X68" s="9">
        <v>3.75</v>
      </c>
      <c r="Y68" s="28">
        <f t="shared" si="5"/>
        <v>225</v>
      </c>
      <c r="Z68" s="22"/>
      <c r="AA68" s="22"/>
      <c r="AB68" s="22"/>
    </row>
    <row r="69" spans="2:28" ht="15.75" customHeight="1" thickBot="1" x14ac:dyDescent="0.3">
      <c r="B69" s="7">
        <v>300</v>
      </c>
      <c r="C69" s="8" t="s">
        <v>77</v>
      </c>
      <c r="D69" s="9">
        <v>3</v>
      </c>
      <c r="E69" s="9">
        <f t="shared" si="0"/>
        <v>900</v>
      </c>
      <c r="F69" s="10"/>
      <c r="H69" s="23">
        <v>150</v>
      </c>
      <c r="I69" s="24" t="s">
        <v>77</v>
      </c>
      <c r="J69" s="25">
        <v>3</v>
      </c>
      <c r="K69" s="26">
        <f t="shared" si="1"/>
        <v>450</v>
      </c>
      <c r="L69" s="39" t="s">
        <v>24</v>
      </c>
      <c r="O69" s="23">
        <v>75</v>
      </c>
      <c r="P69" s="24" t="s">
        <v>77</v>
      </c>
      <c r="Q69" s="25">
        <v>3</v>
      </c>
      <c r="R69" s="26">
        <f t="shared" si="4"/>
        <v>225</v>
      </c>
      <c r="S69" s="16"/>
      <c r="T69" s="16"/>
      <c r="V69" s="27">
        <v>75</v>
      </c>
      <c r="W69" s="8" t="s">
        <v>77</v>
      </c>
      <c r="X69" s="9">
        <v>3</v>
      </c>
      <c r="Y69" s="28">
        <f t="shared" si="5"/>
        <v>225</v>
      </c>
      <c r="Z69" s="22"/>
      <c r="AA69" s="22"/>
      <c r="AB69" s="22"/>
    </row>
    <row r="70" spans="2:28" ht="15.75" customHeight="1" x14ac:dyDescent="0.25">
      <c r="B70" s="7">
        <v>200</v>
      </c>
      <c r="C70" s="8" t="s">
        <v>78</v>
      </c>
      <c r="D70" s="9">
        <v>6.5</v>
      </c>
      <c r="E70" s="9">
        <f t="shared" si="0"/>
        <v>1300</v>
      </c>
      <c r="F70" s="10"/>
      <c r="H70" s="48">
        <v>100</v>
      </c>
      <c r="I70" s="33" t="s">
        <v>78</v>
      </c>
      <c r="J70" s="34">
        <v>6.5</v>
      </c>
      <c r="K70" s="26">
        <f t="shared" si="1"/>
        <v>650</v>
      </c>
      <c r="L70" s="106">
        <f>SUM(K44:K70)</f>
        <v>17269.95</v>
      </c>
      <c r="O70" s="29">
        <v>50</v>
      </c>
      <c r="P70" s="24" t="s">
        <v>78</v>
      </c>
      <c r="Q70" s="25">
        <v>6.5</v>
      </c>
      <c r="R70" s="26">
        <f t="shared" si="4"/>
        <v>325</v>
      </c>
      <c r="S70" s="16"/>
      <c r="T70" s="16"/>
      <c r="V70" s="27">
        <v>50</v>
      </c>
      <c r="W70" s="8" t="s">
        <v>78</v>
      </c>
      <c r="X70" s="9">
        <v>6.5</v>
      </c>
      <c r="Y70" s="28">
        <f t="shared" si="5"/>
        <v>325</v>
      </c>
      <c r="Z70" s="22"/>
      <c r="AA70" s="22"/>
      <c r="AB70" s="22"/>
    </row>
    <row r="71" spans="2:28" ht="15.75" customHeight="1" x14ac:dyDescent="0.25">
      <c r="B71" s="7">
        <v>0</v>
      </c>
      <c r="C71" s="8" t="s">
        <v>79</v>
      </c>
      <c r="D71" s="9">
        <v>0</v>
      </c>
      <c r="E71" s="9">
        <f t="shared" si="0"/>
        <v>0</v>
      </c>
      <c r="F71" s="10"/>
      <c r="H71" s="49"/>
      <c r="I71" s="50"/>
      <c r="J71" s="51"/>
      <c r="K71" s="51"/>
      <c r="L71" s="16"/>
      <c r="O71" s="23"/>
      <c r="P71" s="24"/>
      <c r="Q71" s="25"/>
      <c r="R71" s="26"/>
      <c r="S71" s="16"/>
      <c r="T71" s="16"/>
      <c r="V71" s="38"/>
      <c r="W71" s="8"/>
      <c r="X71" s="9"/>
      <c r="Y71" s="28"/>
      <c r="Z71" s="22"/>
      <c r="AA71" s="22"/>
      <c r="AB71" s="22"/>
    </row>
    <row r="72" spans="2:28" ht="15.75" customHeight="1" x14ac:dyDescent="0.25">
      <c r="B72" s="7">
        <v>0</v>
      </c>
      <c r="C72" s="8" t="s">
        <v>80</v>
      </c>
      <c r="D72" s="9">
        <v>0</v>
      </c>
      <c r="E72" s="9">
        <f t="shared" si="0"/>
        <v>0</v>
      </c>
      <c r="F72" s="10"/>
      <c r="H72" s="52"/>
      <c r="I72" s="24"/>
      <c r="J72" s="25"/>
      <c r="K72" s="25"/>
      <c r="L72" s="16"/>
      <c r="O72" s="23"/>
      <c r="P72" s="24"/>
      <c r="Q72" s="25"/>
      <c r="R72" s="26"/>
      <c r="S72" s="16"/>
      <c r="T72" s="16"/>
      <c r="V72" s="38"/>
      <c r="W72" s="80"/>
      <c r="X72" s="9"/>
      <c r="Y72" s="28"/>
      <c r="Z72" s="22"/>
      <c r="AA72" s="22"/>
      <c r="AB72" s="22"/>
    </row>
    <row r="73" spans="2:28" ht="15.75" customHeight="1" x14ac:dyDescent="0.25">
      <c r="B73" s="7">
        <v>0</v>
      </c>
      <c r="C73" s="8" t="s">
        <v>81</v>
      </c>
      <c r="D73" s="9">
        <v>0</v>
      </c>
      <c r="E73" s="9">
        <f t="shared" si="0"/>
        <v>0</v>
      </c>
      <c r="F73" s="10"/>
      <c r="H73" s="53"/>
      <c r="I73" s="54"/>
      <c r="J73" s="55"/>
      <c r="K73" s="55"/>
      <c r="L73" s="16"/>
      <c r="O73" s="23"/>
      <c r="P73" s="24"/>
      <c r="Q73" s="25"/>
      <c r="R73" s="26"/>
      <c r="S73" s="16"/>
      <c r="T73" s="16"/>
      <c r="V73" s="56"/>
      <c r="W73" s="81"/>
      <c r="X73" s="58"/>
      <c r="Y73" s="28"/>
      <c r="Z73" s="22"/>
      <c r="AA73" s="22"/>
      <c r="AB73" s="22"/>
    </row>
    <row r="74" spans="2:28" ht="15.75" customHeight="1" thickTop="1" thickBot="1" x14ac:dyDescent="0.35">
      <c r="B74" s="7">
        <v>370</v>
      </c>
      <c r="C74" s="8" t="s">
        <v>82</v>
      </c>
      <c r="D74" s="9">
        <v>33.5</v>
      </c>
      <c r="E74" s="9">
        <f t="shared" si="0"/>
        <v>12395</v>
      </c>
      <c r="F74" s="10"/>
      <c r="G74" s="36" t="s">
        <v>83</v>
      </c>
      <c r="H74" s="12">
        <v>185</v>
      </c>
      <c r="I74" s="13" t="s">
        <v>82</v>
      </c>
      <c r="J74" s="14">
        <v>33.5</v>
      </c>
      <c r="K74" s="17">
        <f>+H74*J74</f>
        <v>6197.5</v>
      </c>
      <c r="L74" s="39" t="s">
        <v>24</v>
      </c>
      <c r="O74" s="23">
        <v>93</v>
      </c>
      <c r="P74" s="24" t="s">
        <v>82</v>
      </c>
      <c r="Q74" s="59">
        <v>33.5</v>
      </c>
      <c r="R74" s="26">
        <f>+Q74*O74</f>
        <v>3115.5</v>
      </c>
      <c r="S74" s="31" t="s">
        <v>24</v>
      </c>
      <c r="T74" s="31"/>
      <c r="V74" s="27">
        <v>92</v>
      </c>
      <c r="W74" s="50" t="s">
        <v>82</v>
      </c>
      <c r="X74" s="60">
        <v>33.5</v>
      </c>
      <c r="Y74" s="28">
        <f>+V74*X74</f>
        <v>3082</v>
      </c>
      <c r="Z74" s="22"/>
      <c r="AA74" s="22"/>
      <c r="AB74" s="22"/>
    </row>
    <row r="75" spans="2:28" ht="15.75" customHeight="1" thickTop="1" thickBot="1" x14ac:dyDescent="0.3">
      <c r="B75" s="7">
        <v>370</v>
      </c>
      <c r="C75" s="8" t="s">
        <v>84</v>
      </c>
      <c r="D75" s="9">
        <v>33.5</v>
      </c>
      <c r="E75" s="9">
        <f t="shared" si="0"/>
        <v>12395</v>
      </c>
      <c r="F75" s="10"/>
      <c r="H75" s="32">
        <v>185</v>
      </c>
      <c r="I75" s="33" t="s">
        <v>84</v>
      </c>
      <c r="J75" s="34">
        <v>33.5</v>
      </c>
      <c r="K75" s="35">
        <f>+H75*J75</f>
        <v>6197.5</v>
      </c>
      <c r="L75" s="106">
        <f>SUM(K74:K75)</f>
        <v>12395</v>
      </c>
      <c r="O75" s="32">
        <v>93</v>
      </c>
      <c r="P75" s="33" t="s">
        <v>84</v>
      </c>
      <c r="Q75" s="61">
        <v>33.5</v>
      </c>
      <c r="R75" s="35">
        <f>+O75*Q75</f>
        <v>3115.5</v>
      </c>
      <c r="S75" s="105">
        <f>SUM(R48:R75)</f>
        <v>13878.849999999999</v>
      </c>
      <c r="T75" s="16"/>
      <c r="V75" s="42">
        <v>92</v>
      </c>
      <c r="W75" s="43" t="s">
        <v>84</v>
      </c>
      <c r="X75" s="62">
        <v>33.5</v>
      </c>
      <c r="Y75" s="45">
        <f>+X75*V75</f>
        <v>3082</v>
      </c>
      <c r="Z75" s="107">
        <f>SUM(Y48:Y75)</f>
        <v>13677.900000000001</v>
      </c>
      <c r="AA75" s="22"/>
      <c r="AB75" s="22"/>
    </row>
    <row r="76" spans="2:28" ht="15.75" customHeight="1" thickTop="1" x14ac:dyDescent="0.25">
      <c r="B76" s="7">
        <v>0</v>
      </c>
      <c r="C76" s="8" t="s">
        <v>85</v>
      </c>
      <c r="D76" s="9">
        <v>0</v>
      </c>
      <c r="E76" s="9">
        <f t="shared" si="0"/>
        <v>0</v>
      </c>
      <c r="F76" s="10"/>
      <c r="H76" s="49"/>
      <c r="I76" s="50"/>
      <c r="J76" s="51"/>
      <c r="K76" s="51"/>
      <c r="L76" s="16"/>
      <c r="O76" s="63"/>
      <c r="P76" s="64"/>
      <c r="Q76" s="65"/>
      <c r="R76" s="65"/>
      <c r="V76" s="63"/>
      <c r="W76" s="64"/>
      <c r="X76" s="65"/>
      <c r="Y76" s="65"/>
      <c r="Z76" s="22"/>
      <c r="AA76" s="22"/>
      <c r="AB76" s="22"/>
    </row>
    <row r="77" spans="2:28" ht="15.75" customHeight="1" x14ac:dyDescent="0.25">
      <c r="B77" s="7">
        <v>0</v>
      </c>
      <c r="C77" s="8" t="s">
        <v>86</v>
      </c>
      <c r="D77" s="9">
        <v>0</v>
      </c>
      <c r="E77" s="9">
        <f t="shared" si="0"/>
        <v>0</v>
      </c>
      <c r="F77" s="10"/>
      <c r="H77" s="52"/>
      <c r="I77" s="24"/>
      <c r="J77" s="25"/>
      <c r="K77" s="25"/>
      <c r="L77" s="16"/>
      <c r="O77" s="7"/>
      <c r="P77" s="8"/>
      <c r="Q77" s="9"/>
      <c r="R77" s="9"/>
      <c r="V77" s="7"/>
      <c r="W77" s="8"/>
      <c r="X77" s="9"/>
      <c r="Y77" s="9"/>
      <c r="Z77" s="22"/>
      <c r="AA77" s="22"/>
      <c r="AB77" s="22"/>
    </row>
    <row r="78" spans="2:28" ht="15.75" customHeight="1" x14ac:dyDescent="0.25">
      <c r="B78" s="7"/>
      <c r="C78" s="8"/>
      <c r="D78" s="9"/>
      <c r="E78" s="9"/>
      <c r="H78" s="52"/>
      <c r="I78" s="24"/>
      <c r="J78" s="25"/>
      <c r="K78" s="25">
        <f>SUM(K5:K77)</f>
        <v>72987.549999999988</v>
      </c>
      <c r="L78" s="16"/>
      <c r="O78" s="7"/>
      <c r="P78" s="8"/>
      <c r="Q78" s="9"/>
      <c r="R78" s="9">
        <f>SUM(R5:R77)</f>
        <v>36735.21</v>
      </c>
      <c r="V78" s="7"/>
      <c r="W78" s="8"/>
      <c r="X78" s="9"/>
      <c r="Y78" s="9">
        <f>SUM(Y5:Y77)</f>
        <v>36231.439999999995</v>
      </c>
      <c r="Z78" s="22"/>
      <c r="AA78" s="22"/>
      <c r="AB78" s="22"/>
    </row>
    <row r="79" spans="2:28" ht="15.75" customHeight="1" x14ac:dyDescent="0.25">
      <c r="B79" s="7"/>
      <c r="C79" s="8"/>
      <c r="D79" s="9"/>
      <c r="E79" s="9">
        <f>SUM(E5:E78)</f>
        <v>145954.20000000001</v>
      </c>
      <c r="F79" s="10"/>
      <c r="H79" s="52"/>
      <c r="I79" s="24"/>
      <c r="J79" s="25"/>
      <c r="K79" s="25"/>
      <c r="L79" s="16"/>
      <c r="O79" s="7"/>
      <c r="P79" s="8"/>
      <c r="Q79" s="9"/>
      <c r="R79" s="9"/>
      <c r="V79" s="7"/>
      <c r="W79" s="8"/>
      <c r="X79" s="9"/>
      <c r="Y79" s="9"/>
      <c r="Z79" s="22"/>
      <c r="AA79" s="22"/>
      <c r="AB79" s="22"/>
    </row>
    <row r="80" spans="2:28" ht="15.75" customHeight="1" x14ac:dyDescent="0.25"/>
    <row r="81" spans="4:6" ht="15.75" customHeight="1" x14ac:dyDescent="0.25">
      <c r="F81" s="66"/>
    </row>
    <row r="82" spans="4:6" ht="15.75" customHeight="1" x14ac:dyDescent="0.25"/>
    <row r="83" spans="4:6" ht="15.75" customHeight="1" x14ac:dyDescent="0.25"/>
    <row r="84" spans="4:6" ht="15.75" customHeight="1" x14ac:dyDescent="0.25"/>
    <row r="85" spans="4:6" ht="15.75" customHeight="1" x14ac:dyDescent="0.25">
      <c r="D85" s="67">
        <f>SUM(K78,R78,Y78)</f>
        <v>145954.19999999998</v>
      </c>
    </row>
    <row r="86" spans="4:6" ht="15.75" customHeight="1" x14ac:dyDescent="0.25"/>
    <row r="87" spans="4:6" ht="15.75" customHeight="1" x14ac:dyDescent="0.25"/>
    <row r="88" spans="4:6" ht="15.75" customHeight="1" x14ac:dyDescent="0.25"/>
    <row r="89" spans="4:6" ht="15.75" customHeight="1" x14ac:dyDescent="0.25"/>
    <row r="90" spans="4:6" ht="15.75" customHeight="1" x14ac:dyDescent="0.25"/>
    <row r="91" spans="4:6" ht="15.75" customHeight="1" x14ac:dyDescent="0.25"/>
    <row r="92" spans="4:6" ht="15.75" customHeight="1" x14ac:dyDescent="0.25"/>
    <row r="93" spans="4:6" ht="15.75" customHeight="1" x14ac:dyDescent="0.25"/>
    <row r="94" spans="4:6" ht="15.75" customHeight="1" x14ac:dyDescent="0.25"/>
    <row r="95" spans="4:6" ht="15.75" customHeight="1" x14ac:dyDescent="0.25"/>
    <row r="96" spans="4: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3:E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W1000"/>
  <sheetViews>
    <sheetView topLeftCell="K1" workbookViewId="0">
      <selection activeCell="Q10" sqref="Q10"/>
    </sheetView>
  </sheetViews>
  <sheetFormatPr baseColWidth="10" defaultColWidth="12.6640625" defaultRowHeight="15" customHeight="1" x14ac:dyDescent="0.25"/>
  <cols>
    <col min="1" max="2" width="12.6640625" customWidth="1"/>
    <col min="3" max="3" width="41.88671875" customWidth="1"/>
    <col min="4" max="6" width="12.6640625" customWidth="1"/>
    <col min="9" max="9" width="32.44140625" customWidth="1"/>
    <col min="15" max="15" width="32.44140625" customWidth="1"/>
    <col min="21" max="21" width="31.33203125" customWidth="1"/>
  </cols>
  <sheetData>
    <row r="1" spans="2:23" ht="15.6" x14ac:dyDescent="0.3">
      <c r="I1" s="68" t="s">
        <v>87</v>
      </c>
      <c r="O1" s="69" t="s">
        <v>88</v>
      </c>
      <c r="U1" s="70" t="s">
        <v>89</v>
      </c>
    </row>
    <row r="2" spans="2:23" ht="13.2" x14ac:dyDescent="0.25">
      <c r="C2" s="71" t="s">
        <v>90</v>
      </c>
    </row>
    <row r="3" spans="2:23" ht="17.399999999999999" x14ac:dyDescent="0.3">
      <c r="B3" s="72" t="s">
        <v>4</v>
      </c>
      <c r="C3" s="73" t="s">
        <v>5</v>
      </c>
      <c r="D3" s="72" t="s">
        <v>6</v>
      </c>
      <c r="E3" s="72" t="s">
        <v>7</v>
      </c>
      <c r="H3" s="72" t="s">
        <v>4</v>
      </c>
      <c r="I3" s="73" t="s">
        <v>5</v>
      </c>
      <c r="J3" s="72" t="s">
        <v>6</v>
      </c>
      <c r="K3" s="72" t="s">
        <v>7</v>
      </c>
      <c r="M3" s="74" t="s">
        <v>91</v>
      </c>
      <c r="N3" s="72" t="s">
        <v>4</v>
      </c>
      <c r="O3" s="73" t="s">
        <v>5</v>
      </c>
      <c r="P3" s="72" t="s">
        <v>6</v>
      </c>
      <c r="Q3" s="72" t="s">
        <v>7</v>
      </c>
      <c r="S3" s="46" t="s">
        <v>9</v>
      </c>
      <c r="T3" s="72" t="s">
        <v>4</v>
      </c>
      <c r="U3" s="73" t="s">
        <v>5</v>
      </c>
      <c r="V3" s="72" t="s">
        <v>6</v>
      </c>
      <c r="W3" s="72" t="s">
        <v>7</v>
      </c>
    </row>
    <row r="4" spans="2:23" ht="15.6" x14ac:dyDescent="0.3">
      <c r="B4" s="7">
        <v>55</v>
      </c>
      <c r="C4" s="8" t="s">
        <v>92</v>
      </c>
      <c r="D4" s="75">
        <v>110</v>
      </c>
      <c r="E4" s="75">
        <f t="shared" ref="E4:E8" si="0">+B4*D4</f>
        <v>6050</v>
      </c>
      <c r="G4" s="76" t="s">
        <v>91</v>
      </c>
      <c r="H4" s="7">
        <v>27</v>
      </c>
      <c r="I4" s="8" t="s">
        <v>92</v>
      </c>
      <c r="J4" s="75">
        <v>110</v>
      </c>
      <c r="K4" s="75">
        <f t="shared" ref="K4:K8" si="1">+H4*J4</f>
        <v>2970</v>
      </c>
      <c r="N4" s="7">
        <v>14</v>
      </c>
      <c r="O4" s="8" t="s">
        <v>92</v>
      </c>
      <c r="P4" s="75">
        <v>110</v>
      </c>
      <c r="Q4" s="75">
        <f t="shared" ref="Q4:Q8" si="2">+N4*P4</f>
        <v>1540</v>
      </c>
      <c r="T4" s="7">
        <v>14</v>
      </c>
      <c r="U4" s="8" t="s">
        <v>92</v>
      </c>
      <c r="V4" s="75">
        <v>110</v>
      </c>
      <c r="W4" s="75">
        <f t="shared" ref="W4:W8" si="3">+T4*V4</f>
        <v>1540</v>
      </c>
    </row>
    <row r="5" spans="2:23" ht="13.2" x14ac:dyDescent="0.25">
      <c r="B5" s="7">
        <v>55</v>
      </c>
      <c r="C5" s="8" t="s">
        <v>93</v>
      </c>
      <c r="D5" s="75">
        <v>110</v>
      </c>
      <c r="E5" s="75">
        <f t="shared" si="0"/>
        <v>6050</v>
      </c>
      <c r="H5" s="7">
        <v>27</v>
      </c>
      <c r="I5" s="8" t="s">
        <v>93</v>
      </c>
      <c r="J5" s="75">
        <v>110</v>
      </c>
      <c r="K5" s="75">
        <f t="shared" si="1"/>
        <v>2970</v>
      </c>
      <c r="N5" s="7">
        <v>14</v>
      </c>
      <c r="O5" s="8" t="s">
        <v>93</v>
      </c>
      <c r="P5" s="75">
        <v>110</v>
      </c>
      <c r="Q5" s="75">
        <f t="shared" si="2"/>
        <v>1540</v>
      </c>
      <c r="T5" s="7">
        <v>14</v>
      </c>
      <c r="U5" s="8" t="s">
        <v>93</v>
      </c>
      <c r="V5" s="75">
        <v>110</v>
      </c>
      <c r="W5" s="75">
        <f t="shared" si="3"/>
        <v>1540</v>
      </c>
    </row>
    <row r="6" spans="2:23" ht="13.2" x14ac:dyDescent="0.25">
      <c r="B6" s="7">
        <v>55</v>
      </c>
      <c r="C6" s="8" t="s">
        <v>94</v>
      </c>
      <c r="D6" s="75">
        <v>110</v>
      </c>
      <c r="E6" s="75">
        <f t="shared" si="0"/>
        <v>6050</v>
      </c>
      <c r="H6" s="7">
        <v>27</v>
      </c>
      <c r="I6" s="8" t="s">
        <v>94</v>
      </c>
      <c r="J6" s="75">
        <v>110</v>
      </c>
      <c r="K6" s="75">
        <f t="shared" si="1"/>
        <v>2970</v>
      </c>
      <c r="N6" s="7">
        <v>14</v>
      </c>
      <c r="O6" s="8" t="s">
        <v>94</v>
      </c>
      <c r="P6" s="75">
        <v>110</v>
      </c>
      <c r="Q6" s="75">
        <f t="shared" si="2"/>
        <v>1540</v>
      </c>
      <c r="T6" s="7">
        <v>14</v>
      </c>
      <c r="U6" s="8" t="s">
        <v>94</v>
      </c>
      <c r="V6" s="75">
        <v>110</v>
      </c>
      <c r="W6" s="75">
        <f t="shared" si="3"/>
        <v>1540</v>
      </c>
    </row>
    <row r="7" spans="2:23" ht="13.2" x14ac:dyDescent="0.25">
      <c r="B7" s="7">
        <v>300</v>
      </c>
      <c r="C7" s="8" t="s">
        <v>95</v>
      </c>
      <c r="D7" s="75">
        <v>13</v>
      </c>
      <c r="E7" s="75">
        <f t="shared" si="0"/>
        <v>3900</v>
      </c>
      <c r="H7" s="7">
        <v>150</v>
      </c>
      <c r="I7" s="8" t="s">
        <v>95</v>
      </c>
      <c r="J7" s="75">
        <v>13</v>
      </c>
      <c r="K7" s="75">
        <f t="shared" si="1"/>
        <v>1950</v>
      </c>
      <c r="N7" s="7">
        <v>75</v>
      </c>
      <c r="O7" s="8" t="s">
        <v>95</v>
      </c>
      <c r="P7" s="75">
        <v>13</v>
      </c>
      <c r="Q7" s="75">
        <f t="shared" si="2"/>
        <v>975</v>
      </c>
      <c r="T7" s="7">
        <v>75</v>
      </c>
      <c r="U7" s="8" t="s">
        <v>95</v>
      </c>
      <c r="V7" s="75">
        <v>13</v>
      </c>
      <c r="W7" s="75">
        <f t="shared" si="3"/>
        <v>975</v>
      </c>
    </row>
    <row r="8" spans="2:23" ht="13.2" x14ac:dyDescent="0.25">
      <c r="B8" s="7">
        <v>120</v>
      </c>
      <c r="C8" s="8" t="s">
        <v>96</v>
      </c>
      <c r="D8" s="75">
        <v>50</v>
      </c>
      <c r="E8" s="75">
        <f t="shared" si="0"/>
        <v>6000</v>
      </c>
      <c r="H8" s="7">
        <v>60</v>
      </c>
      <c r="I8" s="8" t="s">
        <v>96</v>
      </c>
      <c r="J8" s="75">
        <v>50</v>
      </c>
      <c r="K8" s="75">
        <f t="shared" si="1"/>
        <v>3000</v>
      </c>
      <c r="N8" s="7">
        <v>30</v>
      </c>
      <c r="O8" s="8" t="s">
        <v>96</v>
      </c>
      <c r="P8" s="75">
        <v>50</v>
      </c>
      <c r="Q8" s="75">
        <f t="shared" si="2"/>
        <v>1500</v>
      </c>
      <c r="T8" s="7">
        <v>30</v>
      </c>
      <c r="U8" s="8" t="s">
        <v>96</v>
      </c>
      <c r="V8" s="75">
        <v>50</v>
      </c>
      <c r="W8" s="75">
        <f t="shared" si="3"/>
        <v>1500</v>
      </c>
    </row>
    <row r="9" spans="2:23" ht="13.2" x14ac:dyDescent="0.25">
      <c r="B9" s="7"/>
      <c r="C9" s="8"/>
      <c r="D9" s="75"/>
      <c r="E9" s="77"/>
      <c r="H9" s="7"/>
      <c r="I9" s="8"/>
      <c r="J9" s="75"/>
      <c r="K9" s="77"/>
      <c r="N9" s="7"/>
      <c r="O9" s="8"/>
      <c r="P9" s="75"/>
      <c r="Q9" s="77"/>
      <c r="T9" s="7"/>
      <c r="U9" s="8"/>
      <c r="V9" s="75"/>
      <c r="W9" s="77"/>
    </row>
    <row r="10" spans="2:23" ht="13.2" x14ac:dyDescent="0.25">
      <c r="B10" s="8"/>
      <c r="C10" s="77" t="s">
        <v>24</v>
      </c>
      <c r="D10" s="9"/>
      <c r="E10" s="9">
        <f>SUM(E4:E9)</f>
        <v>28050</v>
      </c>
      <c r="H10" s="8"/>
      <c r="I10" s="77" t="s">
        <v>24</v>
      </c>
      <c r="J10" s="9"/>
      <c r="K10" s="104">
        <f>SUM(K4:K9)</f>
        <v>13860</v>
      </c>
      <c r="N10" s="8"/>
      <c r="O10" s="77" t="s">
        <v>24</v>
      </c>
      <c r="P10" s="9"/>
      <c r="Q10" s="104">
        <f>SUM(Q4:Q9)</f>
        <v>7095</v>
      </c>
      <c r="T10" s="8"/>
      <c r="U10" s="77" t="s">
        <v>24</v>
      </c>
      <c r="V10" s="9"/>
      <c r="W10" s="104">
        <f>SUM(W4:W9)</f>
        <v>7095</v>
      </c>
    </row>
    <row r="14" spans="2:23" ht="13.2" x14ac:dyDescent="0.25">
      <c r="D14" s="22">
        <v>96000</v>
      </c>
    </row>
    <row r="15" spans="2:23" ht="13.2" x14ac:dyDescent="0.25">
      <c r="C15" s="57" t="s">
        <v>97</v>
      </c>
      <c r="D15" s="22">
        <f>SUM(K10,Q10,W10)</f>
        <v>28050</v>
      </c>
    </row>
    <row r="16" spans="2:23" ht="13.2" x14ac:dyDescent="0.25">
      <c r="D16" s="22">
        <f>SUM(D14,D15)</f>
        <v>124050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W1000"/>
  <sheetViews>
    <sheetView workbookViewId="0">
      <selection activeCell="W10" sqref="W10"/>
    </sheetView>
  </sheetViews>
  <sheetFormatPr baseColWidth="10" defaultColWidth="12.6640625" defaultRowHeight="15" customHeight="1" x14ac:dyDescent="0.25"/>
  <cols>
    <col min="1" max="2" width="12.6640625" customWidth="1"/>
    <col min="3" max="3" width="31.88671875" customWidth="1"/>
    <col min="4" max="6" width="12.6640625" customWidth="1"/>
    <col min="9" max="9" width="31.109375" customWidth="1"/>
    <col min="15" max="15" width="32.44140625" customWidth="1"/>
    <col min="21" max="21" width="33.109375" customWidth="1"/>
  </cols>
  <sheetData>
    <row r="2" spans="2:23" ht="16.8" x14ac:dyDescent="0.3">
      <c r="C2" s="57" t="s">
        <v>98</v>
      </c>
      <c r="I2" s="78" t="s">
        <v>99</v>
      </c>
      <c r="O2" s="79" t="s">
        <v>100</v>
      </c>
      <c r="U2" s="70" t="s">
        <v>101</v>
      </c>
    </row>
    <row r="4" spans="2:23" ht="16.8" x14ac:dyDescent="0.3">
      <c r="B4" s="72" t="s">
        <v>4</v>
      </c>
      <c r="C4" s="72" t="s">
        <v>5</v>
      </c>
      <c r="D4" s="72" t="s">
        <v>6</v>
      </c>
      <c r="E4" s="72" t="s">
        <v>7</v>
      </c>
      <c r="G4" s="46" t="s">
        <v>91</v>
      </c>
      <c r="H4" s="72" t="s">
        <v>4</v>
      </c>
      <c r="I4" s="72" t="s">
        <v>5</v>
      </c>
      <c r="J4" s="72" t="s">
        <v>6</v>
      </c>
      <c r="K4" s="72" t="s">
        <v>7</v>
      </c>
      <c r="M4" s="46" t="s">
        <v>9</v>
      </c>
      <c r="N4" s="72" t="s">
        <v>4</v>
      </c>
      <c r="O4" s="72" t="s">
        <v>5</v>
      </c>
      <c r="P4" s="72" t="s">
        <v>6</v>
      </c>
      <c r="Q4" s="72" t="s">
        <v>7</v>
      </c>
      <c r="S4" s="46" t="s">
        <v>102</v>
      </c>
      <c r="T4" s="72" t="s">
        <v>4</v>
      </c>
      <c r="U4" s="72" t="s">
        <v>5</v>
      </c>
      <c r="V4" s="72" t="s">
        <v>6</v>
      </c>
      <c r="W4" s="72" t="s">
        <v>7</v>
      </c>
    </row>
    <row r="5" spans="2:23" ht="13.2" x14ac:dyDescent="0.25">
      <c r="B5" s="7">
        <v>140</v>
      </c>
      <c r="C5" s="8" t="s">
        <v>103</v>
      </c>
      <c r="D5" s="9">
        <v>170</v>
      </c>
      <c r="E5" s="9">
        <f t="shared" ref="E5:E8" si="0">+B5*D5</f>
        <v>23800</v>
      </c>
      <c r="H5" s="7">
        <v>70</v>
      </c>
      <c r="I5" s="8" t="s">
        <v>103</v>
      </c>
      <c r="J5" s="9">
        <v>170</v>
      </c>
      <c r="K5" s="9">
        <f t="shared" ref="K5:K8" si="1">+H5*J5</f>
        <v>11900</v>
      </c>
      <c r="N5" s="7">
        <v>35</v>
      </c>
      <c r="O5" s="8" t="s">
        <v>103</v>
      </c>
      <c r="P5" s="9">
        <v>170</v>
      </c>
      <c r="Q5" s="9">
        <f t="shared" ref="Q5:Q8" si="2">+N5*P5</f>
        <v>5950</v>
      </c>
      <c r="T5" s="7">
        <v>35</v>
      </c>
      <c r="U5" s="8" t="s">
        <v>103</v>
      </c>
      <c r="V5" s="9">
        <v>170</v>
      </c>
      <c r="W5" s="9">
        <f t="shared" ref="W5:W8" si="3">+T5*V5</f>
        <v>5950</v>
      </c>
    </row>
    <row r="6" spans="2:23" ht="13.2" x14ac:dyDescent="0.25">
      <c r="B6" s="7">
        <v>300</v>
      </c>
      <c r="C6" s="8" t="s">
        <v>104</v>
      </c>
      <c r="D6" s="9">
        <v>20</v>
      </c>
      <c r="E6" s="9">
        <f t="shared" si="0"/>
        <v>6000</v>
      </c>
      <c r="H6" s="7">
        <v>150</v>
      </c>
      <c r="I6" s="8" t="s">
        <v>104</v>
      </c>
      <c r="J6" s="9">
        <v>20</v>
      </c>
      <c r="K6" s="9">
        <f t="shared" si="1"/>
        <v>3000</v>
      </c>
      <c r="N6" s="7">
        <v>75</v>
      </c>
      <c r="O6" s="8" t="s">
        <v>104</v>
      </c>
      <c r="P6" s="9">
        <v>20</v>
      </c>
      <c r="Q6" s="9">
        <f t="shared" si="2"/>
        <v>1500</v>
      </c>
      <c r="T6" s="7">
        <v>75</v>
      </c>
      <c r="U6" s="8" t="s">
        <v>104</v>
      </c>
      <c r="V6" s="9">
        <v>20</v>
      </c>
      <c r="W6" s="9">
        <f t="shared" si="3"/>
        <v>1500</v>
      </c>
    </row>
    <row r="7" spans="2:23" ht="13.2" x14ac:dyDescent="0.25">
      <c r="B7" s="7">
        <v>300</v>
      </c>
      <c r="C7" s="8" t="s">
        <v>105</v>
      </c>
      <c r="D7" s="9">
        <v>20</v>
      </c>
      <c r="E7" s="9">
        <f t="shared" si="0"/>
        <v>6000</v>
      </c>
      <c r="H7" s="7">
        <v>150</v>
      </c>
      <c r="I7" s="8" t="s">
        <v>105</v>
      </c>
      <c r="J7" s="9">
        <v>20</v>
      </c>
      <c r="K7" s="9">
        <f t="shared" si="1"/>
        <v>3000</v>
      </c>
      <c r="N7" s="7">
        <v>75</v>
      </c>
      <c r="O7" s="8" t="s">
        <v>105</v>
      </c>
      <c r="P7" s="9">
        <v>20</v>
      </c>
      <c r="Q7" s="9">
        <f t="shared" si="2"/>
        <v>1500</v>
      </c>
      <c r="T7" s="7">
        <v>75</v>
      </c>
      <c r="U7" s="8" t="s">
        <v>105</v>
      </c>
      <c r="V7" s="9">
        <v>20</v>
      </c>
      <c r="W7" s="9">
        <f t="shared" si="3"/>
        <v>1500</v>
      </c>
    </row>
    <row r="8" spans="2:23" ht="13.2" x14ac:dyDescent="0.25">
      <c r="B8" s="7">
        <v>500</v>
      </c>
      <c r="C8" s="8" t="s">
        <v>106</v>
      </c>
      <c r="D8" s="9">
        <v>24</v>
      </c>
      <c r="E8" s="9">
        <f t="shared" si="0"/>
        <v>12000</v>
      </c>
      <c r="H8" s="7">
        <v>250</v>
      </c>
      <c r="I8" s="8" t="s">
        <v>106</v>
      </c>
      <c r="J8" s="9">
        <v>24</v>
      </c>
      <c r="K8" s="9">
        <f t="shared" si="1"/>
        <v>6000</v>
      </c>
      <c r="N8" s="7">
        <v>125</v>
      </c>
      <c r="O8" s="8" t="s">
        <v>106</v>
      </c>
      <c r="P8" s="9">
        <v>24</v>
      </c>
      <c r="Q8" s="9">
        <f t="shared" si="2"/>
        <v>3000</v>
      </c>
      <c r="T8" s="7">
        <v>125</v>
      </c>
      <c r="U8" s="8" t="s">
        <v>106</v>
      </c>
      <c r="V8" s="9">
        <v>24</v>
      </c>
      <c r="W8" s="9">
        <f t="shared" si="3"/>
        <v>3000</v>
      </c>
    </row>
    <row r="9" spans="2:23" ht="13.2" x14ac:dyDescent="0.25">
      <c r="B9" s="7"/>
      <c r="C9" s="8"/>
      <c r="D9" s="9"/>
      <c r="E9" s="9"/>
      <c r="H9" s="7"/>
      <c r="I9" s="8"/>
      <c r="J9" s="9"/>
      <c r="K9" s="9"/>
      <c r="N9" s="7"/>
      <c r="O9" s="8"/>
      <c r="P9" s="9"/>
      <c r="Q9" s="9"/>
      <c r="T9" s="7"/>
      <c r="U9" s="8"/>
      <c r="V9" s="9"/>
      <c r="W9" s="9"/>
    </row>
    <row r="10" spans="2:23" ht="13.2" x14ac:dyDescent="0.25">
      <c r="B10" s="7"/>
      <c r="C10" s="77" t="s">
        <v>24</v>
      </c>
      <c r="D10" s="9"/>
      <c r="E10" s="9">
        <f>SUM(E5:E9)</f>
        <v>47800</v>
      </c>
      <c r="H10" s="7"/>
      <c r="I10" s="77" t="s">
        <v>24</v>
      </c>
      <c r="J10" s="9"/>
      <c r="K10" s="104">
        <f>SUM(K5:K9)</f>
        <v>23900</v>
      </c>
      <c r="N10" s="7"/>
      <c r="O10" s="77" t="s">
        <v>24</v>
      </c>
      <c r="P10" s="9"/>
      <c r="Q10" s="104">
        <f>SUM(Q5:Q9)</f>
        <v>11950</v>
      </c>
      <c r="T10" s="7"/>
      <c r="U10" s="77" t="s">
        <v>24</v>
      </c>
      <c r="V10" s="9"/>
      <c r="W10" s="104">
        <f>SUM(W5:W9)</f>
        <v>11950</v>
      </c>
    </row>
    <row r="14" spans="2:23" ht="13.2" x14ac:dyDescent="0.25">
      <c r="C14" s="57" t="s">
        <v>107</v>
      </c>
      <c r="D14" s="22">
        <f>SUM(,K10,Q10,W10)</f>
        <v>47800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abSelected="1" workbookViewId="0">
      <selection activeCell="M13" sqref="M13"/>
    </sheetView>
  </sheetViews>
  <sheetFormatPr baseColWidth="10" defaultRowHeight="13.8" x14ac:dyDescent="0.25"/>
  <cols>
    <col min="1" max="3" width="11.5546875" style="82"/>
    <col min="4" max="4" width="25.6640625" style="82" bestFit="1" customWidth="1"/>
    <col min="5" max="5" width="17" style="82" customWidth="1"/>
    <col min="6" max="6" width="16.44140625" style="82" customWidth="1"/>
    <col min="7" max="7" width="16.33203125" style="82" customWidth="1"/>
    <col min="8" max="8" width="16.6640625" style="82" customWidth="1"/>
    <col min="9" max="9" width="19.44140625" style="82" customWidth="1"/>
    <col min="10" max="10" width="4.88671875" style="82" customWidth="1"/>
    <col min="11" max="16384" width="11.5546875" style="82"/>
  </cols>
  <sheetData>
    <row r="2" spans="2:10" ht="17.399999999999999" x14ac:dyDescent="0.3">
      <c r="C2" s="83" t="s">
        <v>108</v>
      </c>
    </row>
    <row r="3" spans="2:10" ht="15.6" x14ac:dyDescent="0.3">
      <c r="C3" s="84" t="s">
        <v>109</v>
      </c>
    </row>
    <row r="4" spans="2:10" x14ac:dyDescent="0.25">
      <c r="C4" s="82" t="s">
        <v>123</v>
      </c>
    </row>
    <row r="7" spans="2:10" x14ac:dyDescent="0.25">
      <c r="E7" s="100" t="s">
        <v>110</v>
      </c>
      <c r="F7" s="100"/>
      <c r="G7" s="100"/>
    </row>
    <row r="10" spans="2:10" s="85" customFormat="1" ht="52.5" customHeight="1" x14ac:dyDescent="0.25">
      <c r="C10" s="96" t="s">
        <v>111</v>
      </c>
      <c r="D10" s="96" t="s">
        <v>112</v>
      </c>
      <c r="E10" s="96" t="s">
        <v>113</v>
      </c>
      <c r="F10" s="96" t="s">
        <v>114</v>
      </c>
      <c r="G10" s="96" t="s">
        <v>115</v>
      </c>
      <c r="H10" s="96" t="s">
        <v>116</v>
      </c>
      <c r="I10" s="96" t="s">
        <v>117</v>
      </c>
      <c r="J10" s="96"/>
    </row>
    <row r="11" spans="2:10" x14ac:dyDescent="0.25">
      <c r="C11" s="86"/>
      <c r="D11" s="86"/>
      <c r="E11" s="87"/>
      <c r="F11" s="87"/>
      <c r="G11" s="87"/>
      <c r="H11" s="87"/>
      <c r="I11" s="87"/>
      <c r="J11" s="87"/>
    </row>
    <row r="12" spans="2:10" x14ac:dyDescent="0.25">
      <c r="B12" s="88"/>
      <c r="C12" s="89">
        <v>1</v>
      </c>
      <c r="D12" s="90" t="s">
        <v>118</v>
      </c>
      <c r="E12" s="87">
        <f>+alimentacion!L20+alimentacion!L43+alimentacion!L70+alimentacion!L75+alimentacion!Y78</f>
        <v>109218.98999999999</v>
      </c>
      <c r="F12" s="91">
        <f>+'limpieza '!K10+'limpieza '!W10</f>
        <v>35850</v>
      </c>
      <c r="G12" s="91">
        <f>+'sanitarios '!K10+'sanitarios '!W10</f>
        <v>20955</v>
      </c>
      <c r="H12" s="87"/>
      <c r="I12" s="92">
        <f>SUM(E12:H12)</f>
        <v>166023.99</v>
      </c>
      <c r="J12" s="92"/>
    </row>
    <row r="13" spans="2:10" x14ac:dyDescent="0.25">
      <c r="B13" s="88"/>
      <c r="C13" s="89">
        <v>2</v>
      </c>
      <c r="D13" s="90" t="s">
        <v>119</v>
      </c>
      <c r="E13" s="87">
        <f>+alimentacion!R78</f>
        <v>36735.21</v>
      </c>
      <c r="F13" s="91">
        <f>+'limpieza '!Q10</f>
        <v>11950</v>
      </c>
      <c r="G13" s="91">
        <f>+'sanitarios '!Q10</f>
        <v>7095</v>
      </c>
      <c r="H13" s="87"/>
      <c r="I13" s="92">
        <f t="shared" ref="I13:I17" si="0">SUM(E13:H13)</f>
        <v>55780.21</v>
      </c>
      <c r="J13" s="92"/>
    </row>
    <row r="14" spans="2:10" x14ac:dyDescent="0.25">
      <c r="B14" s="88"/>
      <c r="C14" s="89">
        <v>3</v>
      </c>
      <c r="D14" s="86" t="s">
        <v>120</v>
      </c>
      <c r="E14" s="93">
        <v>0</v>
      </c>
      <c r="F14" s="87">
        <v>0</v>
      </c>
      <c r="G14" s="87">
        <v>0</v>
      </c>
      <c r="H14" s="91">
        <v>0</v>
      </c>
      <c r="I14" s="92">
        <f t="shared" si="0"/>
        <v>0</v>
      </c>
      <c r="J14" s="92"/>
    </row>
    <row r="15" spans="2:10" x14ac:dyDescent="0.25">
      <c r="B15" s="88"/>
      <c r="C15" s="89"/>
      <c r="D15" s="90"/>
      <c r="E15" s="87"/>
      <c r="F15" s="87"/>
      <c r="G15" s="87"/>
      <c r="H15" s="87"/>
      <c r="I15" s="92">
        <f t="shared" si="0"/>
        <v>0</v>
      </c>
      <c r="J15" s="92"/>
    </row>
    <row r="16" spans="2:10" x14ac:dyDescent="0.25">
      <c r="B16" s="88"/>
      <c r="C16" s="89"/>
      <c r="D16" s="90"/>
      <c r="E16" s="87"/>
      <c r="F16" s="87"/>
      <c r="G16" s="87"/>
      <c r="H16" s="87"/>
      <c r="I16" s="92">
        <f t="shared" si="0"/>
        <v>0</v>
      </c>
      <c r="J16" s="92"/>
    </row>
    <row r="17" spans="2:10" x14ac:dyDescent="0.25">
      <c r="B17" s="88"/>
      <c r="C17" s="89"/>
      <c r="D17" s="90"/>
      <c r="E17" s="87"/>
      <c r="F17" s="87"/>
      <c r="G17" s="87"/>
      <c r="H17" s="87"/>
      <c r="I17" s="92">
        <f t="shared" si="0"/>
        <v>0</v>
      </c>
      <c r="J17" s="92"/>
    </row>
    <row r="18" spans="2:10" x14ac:dyDescent="0.25">
      <c r="B18" s="88"/>
      <c r="C18" s="90"/>
      <c r="D18" s="90"/>
      <c r="E18" s="87"/>
      <c r="F18" s="87"/>
      <c r="G18" s="87"/>
      <c r="H18" s="87"/>
      <c r="I18" s="87"/>
      <c r="J18" s="87"/>
    </row>
    <row r="19" spans="2:10" ht="17.399999999999999" x14ac:dyDescent="0.3">
      <c r="B19" s="88"/>
      <c r="C19" s="90"/>
      <c r="D19" s="94" t="s">
        <v>121</v>
      </c>
      <c r="E19" s="92">
        <f>SUM(E12:E18)</f>
        <v>145954.19999999998</v>
      </c>
      <c r="F19" s="92">
        <f t="shared" ref="F19:H19" si="1">SUM(F12:F18)</f>
        <v>47800</v>
      </c>
      <c r="G19" s="92">
        <f t="shared" si="1"/>
        <v>28050</v>
      </c>
      <c r="H19" s="92">
        <f t="shared" si="1"/>
        <v>0</v>
      </c>
      <c r="I19" s="95">
        <f>SUM(E19:H19)</f>
        <v>221804.19999999998</v>
      </c>
      <c r="J19" s="95"/>
    </row>
    <row r="20" spans="2:10" x14ac:dyDescent="0.25">
      <c r="B20" s="88"/>
      <c r="C20" s="90"/>
      <c r="D20" s="90"/>
      <c r="E20" s="87"/>
      <c r="F20" s="87"/>
      <c r="G20" s="87"/>
      <c r="H20" s="87"/>
      <c r="I20" s="87"/>
      <c r="J20" s="87"/>
    </row>
    <row r="21" spans="2:10" x14ac:dyDescent="0.25">
      <c r="B21" s="88"/>
      <c r="C21" s="88"/>
      <c r="D21" s="88"/>
      <c r="E21" s="88"/>
    </row>
    <row r="22" spans="2:10" x14ac:dyDescent="0.25">
      <c r="B22" s="88"/>
      <c r="C22" s="88"/>
      <c r="D22" s="88"/>
      <c r="E22" s="88"/>
    </row>
    <row r="23" spans="2:10" x14ac:dyDescent="0.25">
      <c r="B23" s="88"/>
      <c r="C23" s="88"/>
      <c r="D23" s="88"/>
      <c r="E23" s="88"/>
    </row>
    <row r="24" spans="2:10" x14ac:dyDescent="0.25">
      <c r="B24" s="88"/>
      <c r="C24" s="88"/>
      <c r="D24" s="88"/>
      <c r="E24" s="88"/>
    </row>
    <row r="25" spans="2:10" x14ac:dyDescent="0.25">
      <c r="B25" s="88"/>
      <c r="C25" s="88"/>
      <c r="D25" s="88"/>
      <c r="E25" s="88"/>
    </row>
    <row r="26" spans="2:10" x14ac:dyDescent="0.25">
      <c r="B26" s="88"/>
      <c r="C26" s="88"/>
      <c r="D26" s="88"/>
      <c r="E26" s="88"/>
    </row>
    <row r="27" spans="2:10" x14ac:dyDescent="0.25">
      <c r="B27" s="88"/>
      <c r="C27" s="88"/>
      <c r="D27" s="88"/>
      <c r="E27" s="88"/>
    </row>
    <row r="28" spans="2:10" x14ac:dyDescent="0.25">
      <c r="B28" s="88"/>
      <c r="C28" s="88"/>
      <c r="D28" s="88"/>
      <c r="E28" s="88"/>
    </row>
    <row r="29" spans="2:10" x14ac:dyDescent="0.25">
      <c r="B29" s="88"/>
      <c r="C29" s="88"/>
      <c r="D29" s="88"/>
      <c r="E29" s="88"/>
    </row>
    <row r="30" spans="2:10" x14ac:dyDescent="0.25">
      <c r="B30" s="88"/>
      <c r="C30" s="88"/>
      <c r="D30" s="88"/>
      <c r="E30" s="88"/>
    </row>
    <row r="31" spans="2:10" ht="14.4" thickBot="1" x14ac:dyDescent="0.3">
      <c r="B31" s="88"/>
      <c r="C31" s="88"/>
      <c r="D31" s="88"/>
      <c r="E31" s="88"/>
    </row>
    <row r="32" spans="2:10" ht="23.25" customHeight="1" thickBot="1" x14ac:dyDescent="0.3">
      <c r="B32" s="101" t="s">
        <v>122</v>
      </c>
      <c r="C32" s="102"/>
      <c r="D32" s="103"/>
      <c r="E32" s="88"/>
    </row>
    <row r="33" spans="2:5" x14ac:dyDescent="0.25">
      <c r="B33" s="88"/>
      <c r="C33" s="88"/>
      <c r="D33" s="88"/>
      <c r="E33" s="88"/>
    </row>
    <row r="34" spans="2:5" x14ac:dyDescent="0.25">
      <c r="B34" s="88"/>
      <c r="C34" s="88"/>
      <c r="D34" s="88"/>
      <c r="E34" s="88"/>
    </row>
    <row r="35" spans="2:5" x14ac:dyDescent="0.25">
      <c r="B35" s="88"/>
      <c r="C35" s="88"/>
      <c r="D35" s="88"/>
      <c r="E35" s="88"/>
    </row>
    <row r="36" spans="2:5" x14ac:dyDescent="0.25">
      <c r="B36" s="88"/>
      <c r="C36" s="88"/>
      <c r="D36" s="88"/>
      <c r="E36" s="88"/>
    </row>
    <row r="37" spans="2:5" x14ac:dyDescent="0.25">
      <c r="B37" s="88"/>
      <c r="C37" s="88"/>
      <c r="D37" s="88"/>
      <c r="E37" s="88"/>
    </row>
    <row r="38" spans="2:5" x14ac:dyDescent="0.25">
      <c r="B38" s="88"/>
      <c r="C38" s="88"/>
      <c r="D38" s="88"/>
      <c r="E38" s="88"/>
    </row>
  </sheetData>
  <mergeCells count="2">
    <mergeCell ref="E7:G7"/>
    <mergeCell ref="B32:D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sanitarios </vt:lpstr>
      <vt:lpstr>limpieza </vt:lpstr>
      <vt:lpstr>Resumen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2023-10-12T17:36:28Z</dcterms:created>
  <dcterms:modified xsi:type="dcterms:W3CDTF">2023-11-06T08:01:21Z</dcterms:modified>
</cp:coreProperties>
</file>